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CB23D5C6-A4E3-49F1-83BF-970195A26164}" xr6:coauthVersionLast="47" xr6:coauthVersionMax="47" xr10:uidLastSave="{00000000-0000-0000-0000-000000000000}"/>
  <bookViews>
    <workbookView xWindow="28680" yWindow="-120" windowWidth="29040" windowHeight="15720" tabRatio="893" activeTab="9" xr2:uid="{00000000-000D-0000-FFFF-FFFF00000000}"/>
  </bookViews>
  <sheets>
    <sheet name="سهام" sheetId="1" r:id="rId1"/>
    <sheet name="سپرده" sheetId="6" r:id="rId2"/>
    <sheet name="سود سپرده بانکی" sheetId="7" r:id="rId3"/>
    <sheet name="درآمدها" sheetId="15" r:id="rId4"/>
    <sheet name="درآمدسرمایه‌گذاری در سهام" sheetId="11" r:id="rId5"/>
    <sheet name="درآمد سپرده بانکی" sheetId="13" r:id="rId6"/>
    <sheet name="درآمد سود سهام" sheetId="8" r:id="rId7"/>
    <sheet name="سایر درآمدها" sheetId="14" r:id="rId8"/>
    <sheet name="درآمد ناشی از فروش" sheetId="10" r:id="rId9"/>
    <sheet name="درآمد ناشی از تغییر قیمت اوراق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9" i="15"/>
  <c r="E8" i="15"/>
  <c r="E7" i="15"/>
  <c r="C10" i="15"/>
  <c r="G32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8" i="13"/>
  <c r="U82" i="11"/>
  <c r="U77" i="11"/>
  <c r="U78" i="11"/>
  <c r="U79" i="11"/>
  <c r="U80" i="11"/>
  <c r="U81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8" i="11"/>
  <c r="K82" i="11"/>
  <c r="K77" i="11"/>
  <c r="K78" i="11"/>
  <c r="K79" i="11"/>
  <c r="K80" i="11"/>
  <c r="K81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8" i="11"/>
  <c r="S82" i="11"/>
  <c r="S77" i="11"/>
  <c r="S78" i="11"/>
  <c r="S79" i="11"/>
  <c r="S80" i="11"/>
  <c r="S8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8" i="11"/>
  <c r="O82" i="11"/>
  <c r="Q82" i="11"/>
  <c r="G82" i="11"/>
  <c r="I82" i="11"/>
  <c r="M82" i="11"/>
  <c r="I77" i="11"/>
  <c r="I78" i="11"/>
  <c r="I79" i="11"/>
  <c r="I80" i="11"/>
  <c r="I8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8" i="11"/>
  <c r="C82" i="11"/>
  <c r="E82" i="11"/>
  <c r="I62" i="9"/>
  <c r="E65" i="10"/>
  <c r="G65" i="10"/>
  <c r="I65" i="10"/>
  <c r="M65" i="10"/>
  <c r="O65" i="10"/>
  <c r="Q65" i="10"/>
  <c r="Q64" i="10"/>
  <c r="I62" i="10"/>
  <c r="I63" i="10"/>
  <c r="I64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8" i="10"/>
  <c r="Q62" i="9"/>
  <c r="Q63" i="9"/>
  <c r="Q64" i="9"/>
  <c r="Q65" i="9"/>
  <c r="Q66" i="9"/>
  <c r="M67" i="9"/>
  <c r="E67" i="9"/>
  <c r="G67" i="9"/>
  <c r="I67" i="9"/>
  <c r="I63" i="9"/>
  <c r="I64" i="9"/>
  <c r="I65" i="9"/>
  <c r="I66" i="9"/>
  <c r="O67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8" i="9"/>
  <c r="Q67" i="9" s="1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8" i="9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8" i="7"/>
  <c r="K26" i="6"/>
  <c r="E9" i="14" l="1"/>
  <c r="C9" i="14"/>
  <c r="I32" i="13"/>
  <c r="E32" i="13"/>
  <c r="S34" i="8"/>
  <c r="Q34" i="8"/>
  <c r="O34" i="8"/>
  <c r="M34" i="8"/>
  <c r="K34" i="8"/>
  <c r="I34" i="8"/>
  <c r="M32" i="7"/>
  <c r="K32" i="7"/>
  <c r="I32" i="7"/>
  <c r="G32" i="7"/>
  <c r="E32" i="7"/>
  <c r="C32" i="7"/>
  <c r="I26" i="6"/>
  <c r="G26" i="6"/>
  <c r="E26" i="6"/>
  <c r="C26" i="6"/>
  <c r="W64" i="1"/>
  <c r="U64" i="1"/>
  <c r="O64" i="1"/>
  <c r="K64" i="1"/>
  <c r="G64" i="1"/>
  <c r="E64" i="1"/>
  <c r="K16" i="13" l="1"/>
  <c r="K24" i="13"/>
  <c r="K8" i="13"/>
  <c r="K9" i="13"/>
  <c r="K17" i="13"/>
  <c r="K25" i="13"/>
  <c r="K10" i="13"/>
  <c r="K18" i="13"/>
  <c r="K26" i="13"/>
  <c r="K23" i="13"/>
  <c r="K11" i="13"/>
  <c r="K19" i="13"/>
  <c r="K27" i="13"/>
  <c r="K12" i="13"/>
  <c r="K20" i="13"/>
  <c r="K28" i="13"/>
  <c r="K31" i="13"/>
  <c r="K13" i="13"/>
  <c r="K21" i="13"/>
  <c r="K29" i="13"/>
  <c r="K14" i="13"/>
  <c r="K22" i="13"/>
  <c r="K30" i="13"/>
  <c r="K15" i="13"/>
  <c r="K32" i="13" l="1"/>
</calcChain>
</file>

<file path=xl/sharedStrings.xml><?xml version="1.0" encoding="utf-8"?>
<sst xmlns="http://schemas.openxmlformats.org/spreadsheetml/2006/main" count="1069" uniqueCount="188">
  <si>
    <t>صندوق سرمایه‌گذاری بازنشستگی تکمیلی آتیه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</si>
  <si>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</si>
  <si>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</si>
  <si>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</si>
  <si>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</si>
  <si>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</si>
  <si>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</si>
  <si>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</si>
  <si>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</si>
  <si>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</si>
  <si>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</si>
  <si>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</si>
  <si>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</si>
  <si>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</si>
  <si>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</si>
  <si>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آنتی بیوتیک سازی ایران</t>
  </si>
  <si>
    <t>بانک خاورمیانه</t>
  </si>
  <si>
    <t>بانک سامان</t>
  </si>
  <si>
    <t>بانک سینا</t>
  </si>
  <si>
    <t>بانک ملت</t>
  </si>
  <si>
    <t>بیمه اتکایی ایران معین</t>
  </si>
  <si>
    <t>پالایش نفت اصفهان</t>
  </si>
  <si>
    <t>پتروشیمی پردیس</t>
  </si>
  <si>
    <t>پست بانک ایران</t>
  </si>
  <si>
    <t>تامین سرمایه کاردان</t>
  </si>
  <si>
    <t>توسعه نیشکر و  صنایع جانبی</t>
  </si>
  <si>
    <t>تولیدی برنا باطری</t>
  </si>
  <si>
    <t>داروپخش‌ (هلدینگ‌</t>
  </si>
  <si>
    <t>داروسازی شهید قاضی</t>
  </si>
  <si>
    <t>داروسازی‌ اکسیر</t>
  </si>
  <si>
    <t>دارویی و نهاده های زاگرس دارو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</si>
  <si>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</si>
  <si>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</si>
  <si>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</si>
  <si>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</si>
  <si>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صدرتامین</t>
  </si>
  <si>
    <t>سرمایه گذاری گروه توسعه ملی</t>
  </si>
  <si>
    <t>سرمایه گذاری مسکن جنوب</t>
  </si>
  <si>
    <t>سرمایه‌ گذاری‌ البرز(هلدینگ‌</t>
  </si>
  <si>
    <t>سرمایه‌گذاری‌غدیر(هلدینگ‌</t>
  </si>
  <si>
    <t>سیمان خوزستان</t>
  </si>
  <si>
    <t>سیمان‌ صوفیان‌</t>
  </si>
  <si>
    <t>سیمان‌هگمتان‌</t>
  </si>
  <si>
    <t>سیمرغ</t>
  </si>
  <si>
    <t>شمش طلا</t>
  </si>
  <si>
    <t>صنایع ارتباطی آوا</t>
  </si>
  <si>
    <t>صنایع پتروشیمی کرمانشاه</t>
  </si>
  <si>
    <t>صنایع فروآلیاژ ایران</t>
  </si>
  <si>
    <t>فجر انرژی خلیج فارس</t>
  </si>
  <si>
    <t>فولاد کاوه جنوب کیش</t>
  </si>
  <si>
    <t>گروه توسعه مالی مهرآیندگان</t>
  </si>
  <si>
    <t>گروه دارویی سبحان</t>
  </si>
  <si>
    <t>گروه مالی صبا تامین</t>
  </si>
  <si>
    <t>گروه‌صنعتی‌سپاهان‌</t>
  </si>
  <si>
    <t>گسترش سوخت سبززاگرس(سهامی عام)</t>
  </si>
  <si>
    <t>مبین انرژی خلیج فارس</t>
  </si>
  <si>
    <t>مدیریت نیروگاهی ایرانیان مپنا</t>
  </si>
  <si>
    <t>مولد نیروگاهی تجارت فارس</t>
  </si>
  <si>
    <t>نفت سپاهان</t>
  </si>
  <si>
    <t>کارخانجات‌داروپخش‌</t>
  </si>
  <si>
    <t>کانی کربن طبس</t>
  </si>
  <si>
    <t>فولاد سیرجان ایرانیان</t>
  </si>
  <si>
    <t>معدنی و صنعتی گل گهر</t>
  </si>
  <si>
    <t>نیروترانس‌</t>
  </si>
  <si>
    <t>پتروشیمی غدیر</t>
  </si>
  <si>
    <t>بین المللی توسعه ص. معادن غدیر</t>
  </si>
  <si>
    <t>صنایع الکترونیک مادیران</t>
  </si>
  <si>
    <t>ایمن خودرو شرق</t>
  </si>
  <si>
    <t>اخشان خراسان</t>
  </si>
  <si>
    <t>تولید انرژی برق شمس پاسارگاد</t>
  </si>
  <si>
    <t/>
  </si>
  <si>
    <t>93.01%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</si>
  <si>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</si>
  <si>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</si>
  <si>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</si>
  <si>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</si>
  <si>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</si>
  <si>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</si>
  <si>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</si>
  <si>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1009-10-810-707075608</t>
  </si>
  <si>
    <t>بانک پاسارگاد هفت تیر</t>
  </si>
  <si>
    <t>207-8100-18222222-1</t>
  </si>
  <si>
    <t>بانک ملت مستقل مرکزی</t>
  </si>
  <si>
    <t>9996220193</t>
  </si>
  <si>
    <t>بانک صادرات بورس کالا</t>
  </si>
  <si>
    <t>0219059689009</t>
  </si>
  <si>
    <t>1403/04/20</t>
  </si>
  <si>
    <t>بانک صادرات سپهبد قرنی</t>
  </si>
  <si>
    <t>0407380138005</t>
  </si>
  <si>
    <t>207.303.18222222.2</t>
  </si>
  <si>
    <t>207.303.18222222.4</t>
  </si>
  <si>
    <t>بانک صادرات دکتر شریعتی</t>
  </si>
  <si>
    <t>0407492026005</t>
  </si>
  <si>
    <t>207.303.18222222.5</t>
  </si>
  <si>
    <t>بانک صادرات طالقانی</t>
  </si>
  <si>
    <t>0407506647004</t>
  </si>
  <si>
    <t>0407511900005</t>
  </si>
  <si>
    <t>1403/09/10</t>
  </si>
  <si>
    <t>207.303.18222222.6</t>
  </si>
  <si>
    <t>بانک ملت چهارراه جهان کودک</t>
  </si>
  <si>
    <t>2404565469</t>
  </si>
  <si>
    <t>2405592274</t>
  </si>
  <si>
    <t>2441703739</t>
  </si>
  <si>
    <t>2479239838</t>
  </si>
  <si>
    <t>407541342004</t>
  </si>
  <si>
    <t>0407547672000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</si>
  <si>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</si>
  <si>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</si>
  <si>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</si>
  <si>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</si>
  <si>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</si>
  <si>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</si>
  <si>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</si>
  <si>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</si>
  <si>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</si>
  <si>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</si>
  <si>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</si>
  <si>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</si>
  <si>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</si>
  <si>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</si>
  <si>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تایدواترخاورمیانه</t>
  </si>
  <si>
    <t>1403/04/16</t>
  </si>
  <si>
    <t>1403/04/11</t>
  </si>
  <si>
    <t>1403/04/06</t>
  </si>
  <si>
    <t>1403/04/14</t>
  </si>
  <si>
    <t>1403/04/28</t>
  </si>
  <si>
    <t>1403/04/30</t>
  </si>
  <si>
    <t>فولاد مبارکه اصفهان</t>
  </si>
  <si>
    <t>1403/11/28</t>
  </si>
  <si>
    <t>1403/04/17</t>
  </si>
  <si>
    <t>1403/06/18</t>
  </si>
  <si>
    <t>1403/04/24</t>
  </si>
  <si>
    <t>1403/07/10</t>
  </si>
  <si>
    <t>1403/07/11</t>
  </si>
  <si>
    <t>1403/05/30</t>
  </si>
  <si>
    <t>1403/07/30</t>
  </si>
  <si>
    <t>سرمایه گذاری سیمان تامین</t>
  </si>
  <si>
    <t>1403/06/11</t>
  </si>
  <si>
    <t>1403/10/26</t>
  </si>
  <si>
    <t>1403/04/23</t>
  </si>
  <si>
    <t>نورایستا پلاستیک</t>
  </si>
  <si>
    <t>1403/05/02</t>
  </si>
  <si>
    <t>1403/07/01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</si>
  <si>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</si>
  <si>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</si>
  <si>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</si>
  <si>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</si>
  <si>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داروسازی‌ جابرابن‌حیان‌</t>
  </si>
  <si>
    <t>صبا فولاد خلیج فارس</t>
  </si>
  <si>
    <t>ح . فجر انرژی خلیج فارس</t>
  </si>
  <si>
    <t>داروسازی کاسپین تامین</t>
  </si>
  <si>
    <t>تولیدی و صنعتی گوهرفام</t>
  </si>
  <si>
    <t>صندوق طلای عیار مفید</t>
  </si>
  <si>
    <t>ح.سرمایه گذاری سیمان تامین</t>
  </si>
  <si>
    <t>ح . معدنی‌وصنعتی‌چادرملو</t>
  </si>
  <si>
    <t>معدنی‌وصنعتی‌چادرملو</t>
  </si>
  <si>
    <t>ح. گسترش سوخت سبززاگرس(س. عام)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</si>
  <si>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</si>
  <si>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</si>
  <si>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</si>
  <si>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</si>
  <si>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</si>
  <si>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</si>
  <si>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</si>
  <si>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</si>
  <si>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0407311743009</t>
  </si>
  <si>
    <t>0407372631006</t>
  </si>
  <si>
    <t>207.303.18222222.1</t>
  </si>
  <si>
    <t>207.303.18222222.3</t>
  </si>
  <si>
    <t>2400055419</t>
  </si>
  <si>
    <t>2403780574</t>
  </si>
  <si>
    <t>سایر درآمدها</t>
  </si>
  <si>
    <t>سرمایه‌گذاری در سهام</t>
  </si>
  <si>
    <t>درآمد سپرده بانکی</t>
  </si>
  <si>
    <t>1403/11/01</t>
  </si>
  <si>
    <t>ارزشیابی اوراق اختیارخ شستا-1350-1403/12/08</t>
  </si>
  <si>
    <t>ارزشیابی اوراق اختیارخ شستا-1450-1403/12/08</t>
  </si>
  <si>
    <t>ارزشیابی اوراق اختیارخ شستا-1400-1404/01/20</t>
  </si>
  <si>
    <t>ارزشیابی اوراق اختیارخ شستا-1400-1404/02/10</t>
  </si>
  <si>
    <t>ارزشیابی اوراق اختیارخ شستا-1350-1403/11/10</t>
  </si>
  <si>
    <t>-</t>
  </si>
  <si>
    <t>اختیارخ شستا-1350-1403/10/12</t>
  </si>
  <si>
    <t>اختیارخ شستا-1450-1403/10/12</t>
  </si>
  <si>
    <t>اختیارخ شستا-1650-1403/10/12</t>
  </si>
  <si>
    <t>اختیارخ شستا-1350-1403/11/10</t>
  </si>
  <si>
    <t>اختیارخ وبملت-3250-1403/11/24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</si>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</sst>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3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0" fontId="6" fillId="0" borderId="0" xfId="0" applyFont="1" applyFill="1" applyAlignment="1">
      <alignment horizontal="right"/>
    </xf>
    <xf numFmtId="10" fontId="3" fillId="0" borderId="3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B057C56E-EDB3-4BBD-B735-E83BD6D21FD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opLeftCell="D46" workbookViewId="0">
      <selection activeCell="Y68" sqref="Y68"/>
    </sheetView>
  </sheetViews>
  <sheetFormatPr defaultRowHeight="24" x14ac:dyDescent="0.55000000000000004"/>
  <cols>
    <col min="1" max="1" width="26.140625" style="3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9" style="3" customWidth="1"/>
    <col min="10" max="10" width="1" style="3" customWidth="1"/>
    <col min="11" max="11" width="22" style="3" customWidth="1"/>
    <col min="12" max="12" width="1" style="3" customWidth="1"/>
    <col min="13" max="13" width="18" style="3" customWidth="1"/>
    <col min="14" max="14" width="1" style="3" customWidth="1"/>
    <col min="15" max="15" width="22" style="3" customWidth="1"/>
    <col min="16" max="16" width="1" style="3" customWidth="1"/>
    <col min="17" max="17" width="20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9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174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7">
        <v>599943</v>
      </c>
      <c r="D9" s="7"/>
      <c r="E9" s="7">
        <v>12873914612</v>
      </c>
      <c r="F9" s="7"/>
      <c r="G9" s="7">
        <v>20783610869.377499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599943</v>
      </c>
      <c r="R9" s="7"/>
      <c r="S9" s="7">
        <v>29350</v>
      </c>
      <c r="T9" s="7"/>
      <c r="U9" s="7">
        <v>12873914612</v>
      </c>
      <c r="V9" s="7"/>
      <c r="W9" s="7">
        <v>17503557504.052502</v>
      </c>
      <c r="Y9" s="12">
        <v>1.4719531801401125E-3</v>
      </c>
    </row>
    <row r="10" spans="1:25" x14ac:dyDescent="0.55000000000000004">
      <c r="A10" s="3" t="s">
        <v>16</v>
      </c>
      <c r="C10" s="7">
        <v>210467972</v>
      </c>
      <c r="D10" s="7"/>
      <c r="E10" s="7">
        <v>574526873919</v>
      </c>
      <c r="F10" s="7"/>
      <c r="G10" s="7">
        <v>658610984459.65698</v>
      </c>
      <c r="H10" s="7"/>
      <c r="I10" s="7">
        <v>50749576</v>
      </c>
      <c r="J10" s="7"/>
      <c r="K10" s="7">
        <v>155223236245</v>
      </c>
      <c r="L10" s="7"/>
      <c r="M10" s="7">
        <v>0</v>
      </c>
      <c r="N10" s="7"/>
      <c r="O10" s="7">
        <v>0</v>
      </c>
      <c r="P10" s="7"/>
      <c r="Q10" s="7">
        <v>261217548</v>
      </c>
      <c r="R10" s="7"/>
      <c r="S10" s="7">
        <v>2997</v>
      </c>
      <c r="T10" s="7"/>
      <c r="U10" s="7">
        <v>729750110164</v>
      </c>
      <c r="V10" s="7"/>
      <c r="W10" s="7">
        <v>778210920857.43201</v>
      </c>
      <c r="Y10" s="12">
        <v>6.5443270004435006E-2</v>
      </c>
    </row>
    <row r="11" spans="1:25" x14ac:dyDescent="0.55000000000000004">
      <c r="A11" s="3" t="s">
        <v>17</v>
      </c>
      <c r="C11" s="7">
        <v>66096289</v>
      </c>
      <c r="D11" s="7"/>
      <c r="E11" s="7">
        <v>92534597986</v>
      </c>
      <c r="F11" s="7"/>
      <c r="G11" s="7">
        <v>127332445163.912</v>
      </c>
      <c r="H11" s="7"/>
      <c r="I11" s="7">
        <v>480926</v>
      </c>
      <c r="J11" s="7"/>
      <c r="K11" s="7">
        <v>866452813</v>
      </c>
      <c r="L11" s="7"/>
      <c r="M11" s="7">
        <v>0</v>
      </c>
      <c r="N11" s="7"/>
      <c r="O11" s="7">
        <v>0</v>
      </c>
      <c r="P11" s="7"/>
      <c r="Q11" s="7">
        <v>66577215</v>
      </c>
      <c r="R11" s="7"/>
      <c r="S11" s="7">
        <v>1845</v>
      </c>
      <c r="T11" s="7"/>
      <c r="U11" s="7">
        <v>93401050799</v>
      </c>
      <c r="V11" s="7"/>
      <c r="W11" s="7">
        <v>122104093653.034</v>
      </c>
      <c r="Y11" s="12">
        <v>1.0268284542676384E-2</v>
      </c>
    </row>
    <row r="12" spans="1:25" x14ac:dyDescent="0.55000000000000004">
      <c r="A12" s="3" t="s">
        <v>18</v>
      </c>
      <c r="C12" s="7">
        <v>33000000</v>
      </c>
      <c r="D12" s="7"/>
      <c r="E12" s="7">
        <v>67532833393</v>
      </c>
      <c r="F12" s="7"/>
      <c r="G12" s="7">
        <v>99034219350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33000000</v>
      </c>
      <c r="R12" s="7"/>
      <c r="S12" s="7">
        <v>2807</v>
      </c>
      <c r="T12" s="7"/>
      <c r="U12" s="7">
        <v>67532833393</v>
      </c>
      <c r="V12" s="7"/>
      <c r="W12" s="7">
        <v>92079845550</v>
      </c>
      <c r="Y12" s="12">
        <v>7.7434099583900415E-3</v>
      </c>
    </row>
    <row r="13" spans="1:25" x14ac:dyDescent="0.55000000000000004">
      <c r="A13" s="3" t="s">
        <v>19</v>
      </c>
      <c r="C13" s="7">
        <v>11680584</v>
      </c>
      <c r="D13" s="7"/>
      <c r="E13" s="7">
        <v>25917808134</v>
      </c>
      <c r="F13" s="7"/>
      <c r="G13" s="7">
        <v>36667804930.581596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11680584</v>
      </c>
      <c r="R13" s="7"/>
      <c r="S13" s="7">
        <v>3048</v>
      </c>
      <c r="T13" s="7"/>
      <c r="U13" s="7">
        <v>25917808134</v>
      </c>
      <c r="V13" s="7"/>
      <c r="W13" s="7">
        <v>35390585632.809601</v>
      </c>
      <c r="Y13" s="12">
        <v>2.9761541365047762E-3</v>
      </c>
    </row>
    <row r="14" spans="1:25" x14ac:dyDescent="0.55000000000000004">
      <c r="A14" s="3" t="s">
        <v>20</v>
      </c>
      <c r="C14" s="7">
        <v>1562501</v>
      </c>
      <c r="D14" s="7"/>
      <c r="E14" s="7">
        <v>3786249716</v>
      </c>
      <c r="F14" s="7"/>
      <c r="G14" s="7">
        <v>4766783441.3644505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1562501</v>
      </c>
      <c r="R14" s="7"/>
      <c r="S14" s="7">
        <v>3146</v>
      </c>
      <c r="T14" s="7"/>
      <c r="U14" s="7">
        <v>3786249716</v>
      </c>
      <c r="V14" s="7"/>
      <c r="W14" s="7">
        <v>4886380158.5312996</v>
      </c>
      <c r="Y14" s="12">
        <v>4.1091776983384371E-4</v>
      </c>
    </row>
    <row r="15" spans="1:25" x14ac:dyDescent="0.55000000000000004">
      <c r="A15" s="3" t="s">
        <v>21</v>
      </c>
      <c r="C15" s="7">
        <v>17585804</v>
      </c>
      <c r="D15" s="7"/>
      <c r="E15" s="7">
        <v>77542879654</v>
      </c>
      <c r="F15" s="7"/>
      <c r="G15" s="7">
        <v>83035550214.449997</v>
      </c>
      <c r="H15" s="7"/>
      <c r="I15" s="7">
        <v>48030388</v>
      </c>
      <c r="J15" s="7"/>
      <c r="K15" s="7">
        <v>224117523138</v>
      </c>
      <c r="L15" s="7"/>
      <c r="M15" s="7">
        <v>0</v>
      </c>
      <c r="N15" s="7"/>
      <c r="O15" s="7">
        <v>0</v>
      </c>
      <c r="P15" s="7"/>
      <c r="Q15" s="7">
        <v>65616192</v>
      </c>
      <c r="R15" s="7"/>
      <c r="S15" s="7">
        <v>4840</v>
      </c>
      <c r="T15" s="7"/>
      <c r="U15" s="7">
        <v>301660402792</v>
      </c>
      <c r="V15" s="7"/>
      <c r="W15" s="7">
        <v>315692754182.784</v>
      </c>
      <c r="Y15" s="12">
        <v>2.6548029071173318E-2</v>
      </c>
    </row>
    <row r="16" spans="1:25" x14ac:dyDescent="0.55000000000000004">
      <c r="A16" s="3" t="s">
        <v>22</v>
      </c>
      <c r="C16" s="7">
        <v>575410</v>
      </c>
      <c r="D16" s="7"/>
      <c r="E16" s="7">
        <v>90713494906</v>
      </c>
      <c r="F16" s="7"/>
      <c r="G16" s="7">
        <v>118166651886.19501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575410</v>
      </c>
      <c r="R16" s="7"/>
      <c r="S16" s="7">
        <v>244250</v>
      </c>
      <c r="T16" s="7"/>
      <c r="U16" s="7">
        <v>90713494906</v>
      </c>
      <c r="V16" s="7"/>
      <c r="W16" s="7">
        <v>139707656339.625</v>
      </c>
      <c r="Y16" s="12">
        <v>1.1748647610145626E-2</v>
      </c>
    </row>
    <row r="17" spans="1:25" x14ac:dyDescent="0.55000000000000004">
      <c r="A17" s="3" t="s">
        <v>23</v>
      </c>
      <c r="C17" s="7">
        <v>35893196</v>
      </c>
      <c r="D17" s="7"/>
      <c r="E17" s="7">
        <v>186231965638</v>
      </c>
      <c r="F17" s="7"/>
      <c r="G17" s="7">
        <v>218716140995.694</v>
      </c>
      <c r="H17" s="7"/>
      <c r="I17" s="7">
        <v>0</v>
      </c>
      <c r="J17" s="7"/>
      <c r="K17" s="7">
        <v>0</v>
      </c>
      <c r="L17" s="7"/>
      <c r="M17" s="7">
        <v>-4260000</v>
      </c>
      <c r="N17" s="7"/>
      <c r="O17" s="7">
        <v>29134982797</v>
      </c>
      <c r="P17" s="7"/>
      <c r="Q17" s="7">
        <v>31633196</v>
      </c>
      <c r="R17" s="7"/>
      <c r="S17" s="7">
        <v>5650</v>
      </c>
      <c r="T17" s="7"/>
      <c r="U17" s="7">
        <v>164128941608</v>
      </c>
      <c r="V17" s="7"/>
      <c r="W17" s="7">
        <v>177664128433.47</v>
      </c>
      <c r="Y17" s="12">
        <v>1.4940578724291952E-2</v>
      </c>
    </row>
    <row r="18" spans="1:25" x14ac:dyDescent="0.55000000000000004">
      <c r="A18" s="3" t="s">
        <v>24</v>
      </c>
      <c r="C18" s="7">
        <v>20941402</v>
      </c>
      <c r="D18" s="7"/>
      <c r="E18" s="7">
        <v>39672007467</v>
      </c>
      <c r="F18" s="7"/>
      <c r="G18" s="7">
        <v>44506319807.017799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20941402</v>
      </c>
      <c r="R18" s="7"/>
      <c r="S18" s="7">
        <v>1956</v>
      </c>
      <c r="T18" s="7"/>
      <c r="U18" s="7">
        <v>39672007467</v>
      </c>
      <c r="V18" s="7"/>
      <c r="W18" s="7">
        <v>40717662087.243599</v>
      </c>
      <c r="Y18" s="12">
        <v>3.4241320476315973E-3</v>
      </c>
    </row>
    <row r="19" spans="1:25" x14ac:dyDescent="0.55000000000000004">
      <c r="A19" s="3" t="s">
        <v>25</v>
      </c>
      <c r="C19" s="7">
        <v>571500</v>
      </c>
      <c r="D19" s="7"/>
      <c r="E19" s="7">
        <v>25088749913</v>
      </c>
      <c r="F19" s="7"/>
      <c r="G19" s="7">
        <v>26956324833.75</v>
      </c>
      <c r="H19" s="7"/>
      <c r="I19" s="7">
        <v>0</v>
      </c>
      <c r="J19" s="7"/>
      <c r="K19" s="7">
        <v>0</v>
      </c>
      <c r="L19" s="7"/>
      <c r="M19" s="7">
        <v>-285750</v>
      </c>
      <c r="N19" s="7"/>
      <c r="O19" s="7">
        <v>17125355428</v>
      </c>
      <c r="P19" s="7"/>
      <c r="Q19" s="7">
        <v>285750</v>
      </c>
      <c r="R19" s="7"/>
      <c r="S19" s="7">
        <v>52250</v>
      </c>
      <c r="T19" s="7"/>
      <c r="U19" s="7">
        <v>12544374968</v>
      </c>
      <c r="V19" s="7"/>
      <c r="W19" s="7">
        <v>14841601396.875</v>
      </c>
      <c r="Y19" s="12">
        <v>1.2480972721941911E-3</v>
      </c>
    </row>
    <row r="20" spans="1:25" x14ac:dyDescent="0.55000000000000004">
      <c r="A20" s="3" t="s">
        <v>26</v>
      </c>
      <c r="C20" s="7">
        <v>1000001</v>
      </c>
      <c r="D20" s="7"/>
      <c r="E20" s="7">
        <v>5555044954</v>
      </c>
      <c r="F20" s="7"/>
      <c r="G20" s="7">
        <v>7127345627.3385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1000001</v>
      </c>
      <c r="R20" s="7"/>
      <c r="S20" s="7">
        <v>6440</v>
      </c>
      <c r="T20" s="7"/>
      <c r="U20" s="7">
        <v>5555044954</v>
      </c>
      <c r="V20" s="7"/>
      <c r="W20" s="7">
        <v>6401688401.6820002</v>
      </c>
      <c r="Y20" s="12">
        <v>5.3834688170906067E-4</v>
      </c>
    </row>
    <row r="21" spans="1:25" x14ac:dyDescent="0.55000000000000004">
      <c r="A21" s="3" t="s">
        <v>27</v>
      </c>
      <c r="C21" s="7">
        <v>10149014</v>
      </c>
      <c r="D21" s="7"/>
      <c r="E21" s="7">
        <v>190126184192</v>
      </c>
      <c r="F21" s="7"/>
      <c r="G21" s="7">
        <v>156171951636.51599</v>
      </c>
      <c r="H21" s="7"/>
      <c r="I21" s="7">
        <v>5850946</v>
      </c>
      <c r="J21" s="7"/>
      <c r="K21" s="7">
        <v>88596945905</v>
      </c>
      <c r="L21" s="7"/>
      <c r="M21" s="7">
        <v>0</v>
      </c>
      <c r="N21" s="7"/>
      <c r="O21" s="7">
        <v>0</v>
      </c>
      <c r="P21" s="7"/>
      <c r="Q21" s="7">
        <v>15999960</v>
      </c>
      <c r="R21" s="7"/>
      <c r="S21" s="7">
        <v>14670</v>
      </c>
      <c r="T21" s="7"/>
      <c r="U21" s="7">
        <v>278723130097</v>
      </c>
      <c r="V21" s="7"/>
      <c r="W21" s="7">
        <v>233322832691.45999</v>
      </c>
      <c r="Y21" s="12">
        <v>1.9621170467773716E-2</v>
      </c>
    </row>
    <row r="22" spans="1:25" x14ac:dyDescent="0.55000000000000004">
      <c r="A22" s="3" t="s">
        <v>28</v>
      </c>
      <c r="C22" s="7">
        <v>2854121</v>
      </c>
      <c r="D22" s="7"/>
      <c r="E22" s="7">
        <v>59724900932</v>
      </c>
      <c r="F22" s="7"/>
      <c r="G22" s="7">
        <v>98023151760.727493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2854121</v>
      </c>
      <c r="R22" s="7"/>
      <c r="S22" s="7">
        <v>33100</v>
      </c>
      <c r="T22" s="7"/>
      <c r="U22" s="7">
        <v>59724900932</v>
      </c>
      <c r="V22" s="7"/>
      <c r="W22" s="7">
        <v>93909300239.654999</v>
      </c>
      <c r="Y22" s="12">
        <v>7.8972570633420759E-3</v>
      </c>
    </row>
    <row r="23" spans="1:25" x14ac:dyDescent="0.55000000000000004">
      <c r="A23" s="3" t="s">
        <v>29</v>
      </c>
      <c r="C23" s="7">
        <v>1496857</v>
      </c>
      <c r="D23" s="7"/>
      <c r="E23" s="7">
        <v>49950502709</v>
      </c>
      <c r="F23" s="7"/>
      <c r="G23" s="7">
        <v>58312787966.311501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1496857</v>
      </c>
      <c r="R23" s="7"/>
      <c r="S23" s="7">
        <v>37670</v>
      </c>
      <c r="T23" s="7"/>
      <c r="U23" s="7">
        <v>49950502709</v>
      </c>
      <c r="V23" s="7"/>
      <c r="W23" s="7">
        <v>56051102901.019501</v>
      </c>
      <c r="Y23" s="12">
        <v>4.7135903170777999E-3</v>
      </c>
    </row>
    <row r="24" spans="1:25" x14ac:dyDescent="0.55000000000000004">
      <c r="A24" s="3" t="s">
        <v>30</v>
      </c>
      <c r="C24" s="7">
        <v>148751</v>
      </c>
      <c r="D24" s="7"/>
      <c r="E24" s="7">
        <v>2668038299</v>
      </c>
      <c r="F24" s="7"/>
      <c r="G24" s="7">
        <v>4376831573.8800001</v>
      </c>
      <c r="H24" s="7"/>
      <c r="I24" s="7">
        <v>0</v>
      </c>
      <c r="J24" s="7"/>
      <c r="K24" s="7">
        <v>0</v>
      </c>
      <c r="L24" s="7"/>
      <c r="M24" s="7">
        <v>-148751</v>
      </c>
      <c r="N24" s="7"/>
      <c r="O24" s="7">
        <v>4502517643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Y24" s="12">
        <v>0</v>
      </c>
    </row>
    <row r="25" spans="1:25" x14ac:dyDescent="0.55000000000000004">
      <c r="A25" s="3" t="s">
        <v>31</v>
      </c>
      <c r="C25" s="7">
        <v>120921861</v>
      </c>
      <c r="D25" s="7"/>
      <c r="E25" s="7">
        <v>227101511392</v>
      </c>
      <c r="F25" s="7"/>
      <c r="G25" s="7">
        <v>259516929626.50101</v>
      </c>
      <c r="H25" s="7"/>
      <c r="I25" s="7">
        <v>13400000</v>
      </c>
      <c r="J25" s="7"/>
      <c r="K25" s="7">
        <v>27922391962</v>
      </c>
      <c r="L25" s="7"/>
      <c r="M25" s="7">
        <v>0</v>
      </c>
      <c r="N25" s="7"/>
      <c r="O25" s="7">
        <v>0</v>
      </c>
      <c r="P25" s="7"/>
      <c r="Q25" s="7">
        <v>134321861</v>
      </c>
      <c r="R25" s="7"/>
      <c r="S25" s="7">
        <v>2030</v>
      </c>
      <c r="T25" s="7"/>
      <c r="U25" s="7">
        <v>255023903354</v>
      </c>
      <c r="V25" s="7"/>
      <c r="W25" s="7">
        <v>271050971231.91101</v>
      </c>
      <c r="Y25" s="12">
        <v>2.2793899982475292E-2</v>
      </c>
    </row>
    <row r="26" spans="1:25" x14ac:dyDescent="0.55000000000000004">
      <c r="A26" s="3" t="s">
        <v>32</v>
      </c>
      <c r="C26" s="7">
        <v>6252000</v>
      </c>
      <c r="D26" s="7"/>
      <c r="E26" s="7">
        <v>55523005172</v>
      </c>
      <c r="F26" s="7"/>
      <c r="G26" s="7">
        <v>53571581172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6252000</v>
      </c>
      <c r="R26" s="7"/>
      <c r="S26" s="7">
        <v>7280</v>
      </c>
      <c r="T26" s="7"/>
      <c r="U26" s="7">
        <v>55523005172</v>
      </c>
      <c r="V26" s="7"/>
      <c r="W26" s="7">
        <v>45243748368</v>
      </c>
      <c r="Y26" s="12">
        <v>3.8047510785346275E-3</v>
      </c>
    </row>
    <row r="27" spans="1:25" x14ac:dyDescent="0.55000000000000004">
      <c r="A27" s="3" t="s">
        <v>33</v>
      </c>
      <c r="C27" s="7">
        <v>751518321</v>
      </c>
      <c r="D27" s="7"/>
      <c r="E27" s="7">
        <v>1022379899639</v>
      </c>
      <c r="F27" s="7"/>
      <c r="G27" s="7">
        <v>1024948191750.35</v>
      </c>
      <c r="H27" s="7"/>
      <c r="I27" s="7">
        <v>555600500</v>
      </c>
      <c r="J27" s="7"/>
      <c r="K27" s="7">
        <v>750768623074</v>
      </c>
      <c r="L27" s="7"/>
      <c r="M27" s="7">
        <v>0</v>
      </c>
      <c r="N27" s="7"/>
      <c r="O27" s="7">
        <v>0</v>
      </c>
      <c r="P27" s="7"/>
      <c r="Q27" s="7">
        <v>1303752821</v>
      </c>
      <c r="R27" s="7"/>
      <c r="S27" s="7">
        <v>1295</v>
      </c>
      <c r="T27" s="7"/>
      <c r="U27" s="7">
        <v>1768567379062</v>
      </c>
      <c r="V27" s="7"/>
      <c r="W27" s="7">
        <v>1678314161770.99</v>
      </c>
      <c r="Y27" s="12">
        <v>0.14113701555361177</v>
      </c>
    </row>
    <row r="28" spans="1:25" x14ac:dyDescent="0.55000000000000004">
      <c r="A28" s="3" t="s">
        <v>34</v>
      </c>
      <c r="C28" s="7">
        <v>4650000</v>
      </c>
      <c r="D28" s="7"/>
      <c r="E28" s="7">
        <v>142879969680</v>
      </c>
      <c r="F28" s="7"/>
      <c r="G28" s="7">
        <v>129194193375</v>
      </c>
      <c r="H28" s="7"/>
      <c r="I28" s="7">
        <v>1798173</v>
      </c>
      <c r="J28" s="7"/>
      <c r="K28" s="7">
        <v>47180249235</v>
      </c>
      <c r="L28" s="7"/>
      <c r="M28" s="7">
        <v>0</v>
      </c>
      <c r="N28" s="7"/>
      <c r="O28" s="7">
        <v>0</v>
      </c>
      <c r="P28" s="7"/>
      <c r="Q28" s="7">
        <v>6448173</v>
      </c>
      <c r="R28" s="7"/>
      <c r="S28" s="7">
        <v>26260</v>
      </c>
      <c r="T28" s="7"/>
      <c r="U28" s="7">
        <v>190060218915</v>
      </c>
      <c r="V28" s="7"/>
      <c r="W28" s="7">
        <v>168321515293.26901</v>
      </c>
      <c r="Y28" s="12">
        <v>1.4154916202867164E-2</v>
      </c>
    </row>
    <row r="29" spans="1:25" x14ac:dyDescent="0.55000000000000004">
      <c r="A29" s="3" t="s">
        <v>35</v>
      </c>
      <c r="C29" s="7">
        <v>8500000</v>
      </c>
      <c r="D29" s="7"/>
      <c r="E29" s="7">
        <v>78224901820</v>
      </c>
      <c r="F29" s="7"/>
      <c r="G29" s="7">
        <v>100886134500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8500000</v>
      </c>
      <c r="R29" s="7"/>
      <c r="S29" s="7">
        <v>12510</v>
      </c>
      <c r="T29" s="7"/>
      <c r="U29" s="7">
        <v>78224901820</v>
      </c>
      <c r="V29" s="7"/>
      <c r="W29" s="7">
        <v>105702306750</v>
      </c>
      <c r="Y29" s="12">
        <v>8.8889842269370412E-3</v>
      </c>
    </row>
    <row r="30" spans="1:25" x14ac:dyDescent="0.55000000000000004">
      <c r="A30" s="3" t="s">
        <v>36</v>
      </c>
      <c r="C30" s="7">
        <v>4744171</v>
      </c>
      <c r="D30" s="7"/>
      <c r="E30" s="7">
        <v>33236073653</v>
      </c>
      <c r="F30" s="7"/>
      <c r="G30" s="7">
        <v>31879775914.037998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4744171</v>
      </c>
      <c r="R30" s="7"/>
      <c r="S30" s="7">
        <v>6320</v>
      </c>
      <c r="T30" s="7"/>
      <c r="U30" s="7">
        <v>33236073653</v>
      </c>
      <c r="V30" s="7"/>
      <c r="W30" s="7">
        <v>29804760913.716</v>
      </c>
      <c r="Y30" s="12">
        <v>2.5064169155386115E-3</v>
      </c>
    </row>
    <row r="31" spans="1:25" x14ac:dyDescent="0.55000000000000004">
      <c r="A31" s="3" t="s">
        <v>37</v>
      </c>
      <c r="C31" s="7">
        <v>5048530</v>
      </c>
      <c r="D31" s="7"/>
      <c r="E31" s="7">
        <v>64292710681</v>
      </c>
      <c r="F31" s="7"/>
      <c r="G31" s="7">
        <v>61576887594.555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5048530</v>
      </c>
      <c r="R31" s="7"/>
      <c r="S31" s="7">
        <v>10530</v>
      </c>
      <c r="T31" s="7"/>
      <c r="U31" s="7">
        <v>64292710681</v>
      </c>
      <c r="V31" s="7"/>
      <c r="W31" s="7">
        <v>52844712825.644997</v>
      </c>
      <c r="Y31" s="12">
        <v>4.4439504985937872E-3</v>
      </c>
    </row>
    <row r="32" spans="1:25" x14ac:dyDescent="0.55000000000000004">
      <c r="A32" s="3" t="s">
        <v>38</v>
      </c>
      <c r="C32" s="7">
        <v>26755636</v>
      </c>
      <c r="D32" s="7"/>
      <c r="E32" s="7">
        <v>157453471397</v>
      </c>
      <c r="F32" s="7"/>
      <c r="G32" s="7">
        <v>140163238619.76599</v>
      </c>
      <c r="H32" s="7"/>
      <c r="I32" s="7">
        <v>4187419</v>
      </c>
      <c r="J32" s="7"/>
      <c r="K32" s="7">
        <v>19787274543</v>
      </c>
      <c r="L32" s="7"/>
      <c r="M32" s="7">
        <v>0</v>
      </c>
      <c r="N32" s="7"/>
      <c r="O32" s="7">
        <v>0</v>
      </c>
      <c r="P32" s="7"/>
      <c r="Q32" s="7">
        <v>30943055</v>
      </c>
      <c r="R32" s="7"/>
      <c r="S32" s="7">
        <v>4828</v>
      </c>
      <c r="T32" s="7"/>
      <c r="U32" s="7">
        <v>177240745940</v>
      </c>
      <c r="V32" s="7"/>
      <c r="W32" s="7">
        <v>148504180776.237</v>
      </c>
      <c r="Y32" s="12">
        <v>1.248838706686198E-2</v>
      </c>
    </row>
    <row r="33" spans="1:25" x14ac:dyDescent="0.55000000000000004">
      <c r="A33" s="3" t="s">
        <v>39</v>
      </c>
      <c r="C33" s="7">
        <v>5097830</v>
      </c>
      <c r="D33" s="7"/>
      <c r="E33" s="7">
        <v>39177164131</v>
      </c>
      <c r="F33" s="7"/>
      <c r="G33" s="7">
        <v>54374252590.394997</v>
      </c>
      <c r="H33" s="7"/>
      <c r="I33" s="7">
        <v>4000000</v>
      </c>
      <c r="J33" s="7"/>
      <c r="K33" s="7">
        <v>41238233600</v>
      </c>
      <c r="L33" s="7"/>
      <c r="M33" s="7">
        <v>0</v>
      </c>
      <c r="N33" s="7"/>
      <c r="O33" s="7">
        <v>0</v>
      </c>
      <c r="P33" s="7"/>
      <c r="Q33" s="7">
        <v>9097830</v>
      </c>
      <c r="R33" s="7"/>
      <c r="S33" s="7">
        <v>11270</v>
      </c>
      <c r="T33" s="7"/>
      <c r="U33" s="7">
        <v>80415397731</v>
      </c>
      <c r="V33" s="7"/>
      <c r="W33" s="7">
        <v>101922475462.605</v>
      </c>
      <c r="Y33" s="12">
        <v>8.5711211478123536E-3</v>
      </c>
    </row>
    <row r="34" spans="1:25" x14ac:dyDescent="0.55000000000000004">
      <c r="A34" s="3" t="s">
        <v>40</v>
      </c>
      <c r="C34" s="7">
        <v>1512114</v>
      </c>
      <c r="D34" s="7"/>
      <c r="E34" s="7">
        <v>72980981157</v>
      </c>
      <c r="F34" s="7"/>
      <c r="G34" s="7">
        <v>97642475233.632004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1512114</v>
      </c>
      <c r="R34" s="7"/>
      <c r="S34" s="7">
        <v>63100</v>
      </c>
      <c r="T34" s="7"/>
      <c r="U34" s="7">
        <v>72980981157</v>
      </c>
      <c r="V34" s="7"/>
      <c r="W34" s="7">
        <v>94846677759.270004</v>
      </c>
      <c r="Y34" s="12">
        <v>7.9760853712828872E-3</v>
      </c>
    </row>
    <row r="35" spans="1:25" x14ac:dyDescent="0.55000000000000004">
      <c r="A35" s="3" t="s">
        <v>41</v>
      </c>
      <c r="C35" s="7">
        <v>2628200</v>
      </c>
      <c r="D35" s="7"/>
      <c r="E35" s="7">
        <v>90238695188</v>
      </c>
      <c r="F35" s="7"/>
      <c r="G35" s="7">
        <v>207437439474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2628200</v>
      </c>
      <c r="R35" s="7"/>
      <c r="S35" s="7">
        <v>88090</v>
      </c>
      <c r="T35" s="7"/>
      <c r="U35" s="7">
        <v>90238695188</v>
      </c>
      <c r="V35" s="7"/>
      <c r="W35" s="7">
        <v>230140605078.89999</v>
      </c>
      <c r="Y35" s="12">
        <v>1.9353562579882761E-2</v>
      </c>
    </row>
    <row r="36" spans="1:25" x14ac:dyDescent="0.55000000000000004">
      <c r="A36" s="3" t="s">
        <v>42</v>
      </c>
      <c r="C36" s="7">
        <v>2652717</v>
      </c>
      <c r="D36" s="7"/>
      <c r="E36" s="7">
        <v>174000174513</v>
      </c>
      <c r="F36" s="7"/>
      <c r="G36" s="7">
        <v>256652721383.62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2652717</v>
      </c>
      <c r="R36" s="7"/>
      <c r="S36" s="7">
        <v>99220</v>
      </c>
      <c r="T36" s="7"/>
      <c r="U36" s="7">
        <v>174000174513</v>
      </c>
      <c r="V36" s="7"/>
      <c r="W36" s="7">
        <v>261636525384.59698</v>
      </c>
      <c r="Y36" s="12">
        <v>2.2002196724380335E-2</v>
      </c>
    </row>
    <row r="37" spans="1:25" x14ac:dyDescent="0.55000000000000004">
      <c r="A37" s="3" t="s">
        <v>43</v>
      </c>
      <c r="C37" s="7">
        <v>37273800</v>
      </c>
      <c r="D37" s="7"/>
      <c r="E37" s="7">
        <v>54204295791</v>
      </c>
      <c r="F37" s="7"/>
      <c r="G37" s="7">
        <v>63025487533.889999</v>
      </c>
      <c r="H37" s="7"/>
      <c r="I37" s="7">
        <v>0</v>
      </c>
      <c r="J37" s="7"/>
      <c r="K37" s="7">
        <v>0</v>
      </c>
      <c r="L37" s="7"/>
      <c r="M37" s="7">
        <v>0</v>
      </c>
      <c r="N37" s="7"/>
      <c r="O37" s="7">
        <v>0</v>
      </c>
      <c r="P37" s="7"/>
      <c r="Q37" s="7">
        <v>37273800</v>
      </c>
      <c r="R37" s="7"/>
      <c r="S37" s="7">
        <v>1701</v>
      </c>
      <c r="T37" s="7"/>
      <c r="U37" s="7">
        <v>54204295791</v>
      </c>
      <c r="V37" s="7"/>
      <c r="W37" s="7">
        <v>63025487533.889999</v>
      </c>
      <c r="Y37" s="12">
        <v>5.3000978106257394E-3</v>
      </c>
    </row>
    <row r="38" spans="1:25" x14ac:dyDescent="0.55000000000000004">
      <c r="A38" s="3" t="s">
        <v>44</v>
      </c>
      <c r="C38" s="7">
        <v>328013</v>
      </c>
      <c r="D38" s="7"/>
      <c r="E38" s="7">
        <v>1286089951589</v>
      </c>
      <c r="F38" s="7"/>
      <c r="G38" s="7">
        <v>2288558126348.8198</v>
      </c>
      <c r="H38" s="7"/>
      <c r="I38" s="7">
        <v>8737</v>
      </c>
      <c r="J38" s="7"/>
      <c r="K38" s="7">
        <v>65562937970</v>
      </c>
      <c r="L38" s="7"/>
      <c r="M38" s="7">
        <v>-93989</v>
      </c>
      <c r="N38" s="7"/>
      <c r="O38" s="7">
        <v>747761371056</v>
      </c>
      <c r="P38" s="7"/>
      <c r="Q38" s="7">
        <v>242761</v>
      </c>
      <c r="R38" s="7"/>
      <c r="S38" s="7">
        <v>8886852</v>
      </c>
      <c r="T38" s="7"/>
      <c r="U38" s="7">
        <v>974398239413</v>
      </c>
      <c r="V38" s="7"/>
      <c r="W38" s="7">
        <v>2152203363783.9099</v>
      </c>
      <c r="Y38" s="12">
        <v>0.18098849818938337</v>
      </c>
    </row>
    <row r="39" spans="1:25" x14ac:dyDescent="0.55000000000000004">
      <c r="A39" s="3" t="s">
        <v>45</v>
      </c>
      <c r="C39" s="7">
        <v>250001</v>
      </c>
      <c r="D39" s="7"/>
      <c r="E39" s="7">
        <v>1764107402</v>
      </c>
      <c r="F39" s="7"/>
      <c r="G39" s="7">
        <v>2497560615.2024999</v>
      </c>
      <c r="H39" s="7"/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250001</v>
      </c>
      <c r="R39" s="7"/>
      <c r="S39" s="7">
        <v>7770</v>
      </c>
      <c r="T39" s="7"/>
      <c r="U39" s="7">
        <v>1764107402</v>
      </c>
      <c r="V39" s="7"/>
      <c r="W39" s="7">
        <v>1930949848.7685001</v>
      </c>
      <c r="Y39" s="12">
        <v>1.6238229113869044E-4</v>
      </c>
    </row>
    <row r="40" spans="1:25" x14ac:dyDescent="0.55000000000000004">
      <c r="A40" s="3" t="s">
        <v>46</v>
      </c>
      <c r="C40" s="7">
        <v>8372416</v>
      </c>
      <c r="D40" s="7"/>
      <c r="E40" s="7">
        <v>155223893059</v>
      </c>
      <c r="F40" s="7"/>
      <c r="G40" s="7">
        <v>227456661410.784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8372416</v>
      </c>
      <c r="R40" s="7"/>
      <c r="S40" s="7">
        <v>25810</v>
      </c>
      <c r="T40" s="7"/>
      <c r="U40" s="7">
        <v>155223893059</v>
      </c>
      <c r="V40" s="7"/>
      <c r="W40" s="7">
        <v>214806309221.08801</v>
      </c>
      <c r="Y40" s="12">
        <v>1.8064032405922987E-2</v>
      </c>
    </row>
    <row r="41" spans="1:25" x14ac:dyDescent="0.55000000000000004">
      <c r="A41" s="3" t="s">
        <v>47</v>
      </c>
      <c r="C41" s="7">
        <v>79717630</v>
      </c>
      <c r="D41" s="7"/>
      <c r="E41" s="7">
        <v>107035063649</v>
      </c>
      <c r="F41" s="7"/>
      <c r="G41" s="7">
        <v>111891553863.31799</v>
      </c>
      <c r="H41" s="7"/>
      <c r="I41" s="7">
        <v>59315771</v>
      </c>
      <c r="J41" s="7"/>
      <c r="K41" s="7">
        <v>74835845601</v>
      </c>
      <c r="L41" s="7"/>
      <c r="M41" s="7">
        <v>0</v>
      </c>
      <c r="N41" s="7"/>
      <c r="O41" s="7">
        <v>0</v>
      </c>
      <c r="P41" s="7"/>
      <c r="Q41" s="7">
        <v>139033401</v>
      </c>
      <c r="R41" s="7"/>
      <c r="S41" s="7">
        <v>1215</v>
      </c>
      <c r="T41" s="7"/>
      <c r="U41" s="7">
        <v>181870909250</v>
      </c>
      <c r="V41" s="7"/>
      <c r="W41" s="7">
        <v>167920475000.82101</v>
      </c>
      <c r="Y41" s="12">
        <v>1.4121190913953955E-2</v>
      </c>
    </row>
    <row r="42" spans="1:25" x14ac:dyDescent="0.55000000000000004">
      <c r="A42" s="3" t="s">
        <v>48</v>
      </c>
      <c r="C42" s="7">
        <v>15150332</v>
      </c>
      <c r="D42" s="7"/>
      <c r="E42" s="7">
        <v>156991524693</v>
      </c>
      <c r="F42" s="7"/>
      <c r="G42" s="7">
        <v>191866789063.40399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15150332</v>
      </c>
      <c r="R42" s="7"/>
      <c r="S42" s="7">
        <v>12740</v>
      </c>
      <c r="T42" s="7"/>
      <c r="U42" s="7">
        <v>156991524693</v>
      </c>
      <c r="V42" s="7"/>
      <c r="W42" s="7">
        <v>191866789063.40399</v>
      </c>
      <c r="Y42" s="12">
        <v>1.6134944582537739E-2</v>
      </c>
    </row>
    <row r="43" spans="1:25" x14ac:dyDescent="0.55000000000000004">
      <c r="A43" s="3" t="s">
        <v>49</v>
      </c>
      <c r="C43" s="7">
        <v>19694479</v>
      </c>
      <c r="D43" s="7"/>
      <c r="E43" s="7">
        <v>220587277201</v>
      </c>
      <c r="F43" s="7"/>
      <c r="G43" s="7">
        <v>165232385413.578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19694479</v>
      </c>
      <c r="R43" s="7"/>
      <c r="S43" s="7">
        <v>7310</v>
      </c>
      <c r="T43" s="7"/>
      <c r="U43" s="7">
        <v>220587277201</v>
      </c>
      <c r="V43" s="7"/>
      <c r="W43" s="7">
        <v>143110039973.134</v>
      </c>
      <c r="Y43" s="12">
        <v>1.2034769411855977E-2</v>
      </c>
    </row>
    <row r="44" spans="1:25" x14ac:dyDescent="0.55000000000000004">
      <c r="A44" s="3" t="s">
        <v>50</v>
      </c>
      <c r="C44" s="7">
        <v>35046132</v>
      </c>
      <c r="D44" s="7"/>
      <c r="E44" s="7">
        <v>204609303252</v>
      </c>
      <c r="F44" s="7"/>
      <c r="G44" s="7">
        <v>196832482457.48999</v>
      </c>
      <c r="H44" s="7"/>
      <c r="I44" s="7">
        <v>19299062</v>
      </c>
      <c r="J44" s="7"/>
      <c r="K44" s="7">
        <v>105304162814</v>
      </c>
      <c r="L44" s="7"/>
      <c r="M44" s="7">
        <v>0</v>
      </c>
      <c r="N44" s="7"/>
      <c r="O44" s="7">
        <v>0</v>
      </c>
      <c r="P44" s="7"/>
      <c r="Q44" s="7">
        <v>54345194</v>
      </c>
      <c r="R44" s="7"/>
      <c r="S44" s="7">
        <v>5400</v>
      </c>
      <c r="T44" s="7"/>
      <c r="U44" s="7">
        <v>309913466066</v>
      </c>
      <c r="V44" s="7"/>
      <c r="W44" s="7">
        <v>291717936516.78003</v>
      </c>
      <c r="Y44" s="12">
        <v>2.4531878405882366E-2</v>
      </c>
    </row>
    <row r="45" spans="1:25" x14ac:dyDescent="0.55000000000000004">
      <c r="A45" s="3" t="s">
        <v>51</v>
      </c>
      <c r="C45" s="7">
        <v>10795651</v>
      </c>
      <c r="D45" s="7"/>
      <c r="E45" s="7">
        <v>95709881988</v>
      </c>
      <c r="F45" s="7"/>
      <c r="G45" s="7">
        <v>72115121410.416</v>
      </c>
      <c r="H45" s="7"/>
      <c r="I45" s="7">
        <v>3569928</v>
      </c>
      <c r="J45" s="7"/>
      <c r="K45" s="7">
        <v>21295616310</v>
      </c>
      <c r="L45" s="7"/>
      <c r="M45" s="7">
        <v>0</v>
      </c>
      <c r="N45" s="7"/>
      <c r="O45" s="7">
        <v>0</v>
      </c>
      <c r="P45" s="7"/>
      <c r="Q45" s="7">
        <v>14365579</v>
      </c>
      <c r="R45" s="7"/>
      <c r="S45" s="7">
        <v>5620</v>
      </c>
      <c r="T45" s="7"/>
      <c r="U45" s="7">
        <v>117005498298</v>
      </c>
      <c r="V45" s="7"/>
      <c r="W45" s="7">
        <v>80254183383.819</v>
      </c>
      <c r="Y45" s="12">
        <v>6.7489366332535586E-3</v>
      </c>
    </row>
    <row r="46" spans="1:25" x14ac:dyDescent="0.55000000000000004">
      <c r="A46" s="3" t="s">
        <v>52</v>
      </c>
      <c r="C46" s="7">
        <v>60516427</v>
      </c>
      <c r="D46" s="7"/>
      <c r="E46" s="7">
        <v>203204879319</v>
      </c>
      <c r="F46" s="7"/>
      <c r="G46" s="7">
        <v>235271501508.31799</v>
      </c>
      <c r="H46" s="7"/>
      <c r="I46" s="7">
        <v>79705741</v>
      </c>
      <c r="J46" s="7"/>
      <c r="K46" s="7">
        <v>300528867775</v>
      </c>
      <c r="L46" s="7"/>
      <c r="M46" s="7">
        <v>0</v>
      </c>
      <c r="N46" s="7"/>
      <c r="O46" s="7">
        <v>0</v>
      </c>
      <c r="P46" s="7"/>
      <c r="Q46" s="7">
        <v>140222168</v>
      </c>
      <c r="R46" s="7"/>
      <c r="S46" s="7">
        <v>3647</v>
      </c>
      <c r="T46" s="7"/>
      <c r="U46" s="7">
        <v>503733747094</v>
      </c>
      <c r="V46" s="7"/>
      <c r="W46" s="7">
        <v>508347474728.159</v>
      </c>
      <c r="Y46" s="12">
        <v>4.2749234369588454E-2</v>
      </c>
    </row>
    <row r="47" spans="1:25" x14ac:dyDescent="0.55000000000000004">
      <c r="A47" s="3" t="s">
        <v>53</v>
      </c>
      <c r="C47" s="7">
        <v>14914258</v>
      </c>
      <c r="D47" s="7"/>
      <c r="E47" s="7">
        <v>53401988570</v>
      </c>
      <c r="F47" s="7"/>
      <c r="G47" s="7">
        <v>65691870988.671898</v>
      </c>
      <c r="H47" s="7"/>
      <c r="I47" s="7">
        <v>28136832</v>
      </c>
      <c r="J47" s="7"/>
      <c r="K47" s="7">
        <v>119013447616</v>
      </c>
      <c r="L47" s="7"/>
      <c r="M47" s="7">
        <v>0</v>
      </c>
      <c r="N47" s="7"/>
      <c r="O47" s="7">
        <v>0</v>
      </c>
      <c r="P47" s="7"/>
      <c r="Q47" s="7">
        <v>43051090</v>
      </c>
      <c r="R47" s="7"/>
      <c r="S47" s="7">
        <v>4069</v>
      </c>
      <c r="T47" s="7"/>
      <c r="U47" s="7">
        <v>172415436186</v>
      </c>
      <c r="V47" s="7"/>
      <c r="W47" s="7">
        <v>174132594643</v>
      </c>
      <c r="Y47" s="12">
        <v>1.4643596102761954E-2</v>
      </c>
    </row>
    <row r="48" spans="1:25" x14ac:dyDescent="0.55000000000000004">
      <c r="A48" s="3" t="s">
        <v>54</v>
      </c>
      <c r="C48" s="7">
        <v>159435182</v>
      </c>
      <c r="D48" s="7"/>
      <c r="E48" s="7">
        <v>236968647378</v>
      </c>
      <c r="F48" s="7"/>
      <c r="G48" s="7">
        <v>226794242556.62</v>
      </c>
      <c r="H48" s="7"/>
      <c r="I48" s="7">
        <v>54343505</v>
      </c>
      <c r="J48" s="7"/>
      <c r="K48" s="7">
        <v>74589857951</v>
      </c>
      <c r="L48" s="7"/>
      <c r="M48" s="7">
        <v>0</v>
      </c>
      <c r="N48" s="7"/>
      <c r="O48" s="7">
        <v>0</v>
      </c>
      <c r="P48" s="7"/>
      <c r="Q48" s="7">
        <v>213778687</v>
      </c>
      <c r="R48" s="7"/>
      <c r="S48" s="7">
        <v>1318</v>
      </c>
      <c r="T48" s="7"/>
      <c r="U48" s="7">
        <v>311558505329</v>
      </c>
      <c r="V48" s="7"/>
      <c r="W48" s="7">
        <v>280083835624.677</v>
      </c>
      <c r="Y48" s="12">
        <v>2.3553514333193876E-2</v>
      </c>
    </row>
    <row r="49" spans="1:25" x14ac:dyDescent="0.55000000000000004">
      <c r="A49" s="3" t="s">
        <v>55</v>
      </c>
      <c r="C49" s="7">
        <v>18092307</v>
      </c>
      <c r="D49" s="7"/>
      <c r="E49" s="7">
        <v>147189286177</v>
      </c>
      <c r="F49" s="7"/>
      <c r="G49" s="7">
        <v>171213942002.29199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18092307</v>
      </c>
      <c r="R49" s="7"/>
      <c r="S49" s="7">
        <v>9520</v>
      </c>
      <c r="T49" s="7"/>
      <c r="U49" s="7">
        <v>147189286177</v>
      </c>
      <c r="V49" s="7"/>
      <c r="W49" s="7">
        <v>171213942002.29199</v>
      </c>
      <c r="Y49" s="12">
        <v>1.4398153424311026E-2</v>
      </c>
    </row>
    <row r="50" spans="1:25" x14ac:dyDescent="0.55000000000000004">
      <c r="A50" s="3" t="s">
        <v>56</v>
      </c>
      <c r="C50" s="7">
        <v>1600000</v>
      </c>
      <c r="D50" s="7"/>
      <c r="E50" s="7">
        <v>24542264160</v>
      </c>
      <c r="F50" s="7"/>
      <c r="G50" s="7">
        <v>27578923200</v>
      </c>
      <c r="H50" s="7"/>
      <c r="I50" s="7">
        <v>15273495</v>
      </c>
      <c r="J50" s="7"/>
      <c r="K50" s="7">
        <v>271156342840</v>
      </c>
      <c r="L50" s="7"/>
      <c r="M50" s="7">
        <v>0</v>
      </c>
      <c r="N50" s="7"/>
      <c r="O50" s="7">
        <v>0</v>
      </c>
      <c r="P50" s="7"/>
      <c r="Q50" s="7">
        <v>16873495</v>
      </c>
      <c r="R50" s="7"/>
      <c r="S50" s="7">
        <v>15190</v>
      </c>
      <c r="T50" s="7"/>
      <c r="U50" s="7">
        <v>295698607000</v>
      </c>
      <c r="V50" s="7"/>
      <c r="W50" s="7">
        <v>254783354135.15201</v>
      </c>
      <c r="Y50" s="12">
        <v>2.1425882611530431E-2</v>
      </c>
    </row>
    <row r="51" spans="1:25" x14ac:dyDescent="0.55000000000000004">
      <c r="A51" s="3" t="s">
        <v>57</v>
      </c>
      <c r="C51" s="7">
        <v>23868043</v>
      </c>
      <c r="D51" s="7"/>
      <c r="E51" s="7">
        <v>125696660551</v>
      </c>
      <c r="F51" s="7"/>
      <c r="G51" s="7">
        <v>122663565505.255</v>
      </c>
      <c r="H51" s="7"/>
      <c r="I51" s="7">
        <v>12496666</v>
      </c>
      <c r="J51" s="7"/>
      <c r="K51" s="7">
        <v>61355616600</v>
      </c>
      <c r="L51" s="7"/>
      <c r="M51" s="7">
        <v>0</v>
      </c>
      <c r="N51" s="7"/>
      <c r="O51" s="7">
        <v>0</v>
      </c>
      <c r="P51" s="7"/>
      <c r="Q51" s="7">
        <v>36364709</v>
      </c>
      <c r="R51" s="7"/>
      <c r="S51" s="7">
        <v>4579</v>
      </c>
      <c r="T51" s="7"/>
      <c r="U51" s="7">
        <v>187052277151</v>
      </c>
      <c r="V51" s="7"/>
      <c r="W51" s="7">
        <v>165523244196.06</v>
      </c>
      <c r="Y51" s="12">
        <v>1.3919596951939041E-2</v>
      </c>
    </row>
    <row r="52" spans="1:25" x14ac:dyDescent="0.55000000000000004">
      <c r="A52" s="3" t="s">
        <v>58</v>
      </c>
      <c r="C52" s="7">
        <v>19848922</v>
      </c>
      <c r="D52" s="7"/>
      <c r="E52" s="7">
        <v>93667583668</v>
      </c>
      <c r="F52" s="7"/>
      <c r="G52" s="7">
        <v>139891520280.96899</v>
      </c>
      <c r="H52" s="7"/>
      <c r="I52" s="7">
        <v>11289502</v>
      </c>
      <c r="J52" s="7"/>
      <c r="K52" s="7">
        <v>73063978331</v>
      </c>
      <c r="L52" s="7"/>
      <c r="M52" s="7">
        <v>0</v>
      </c>
      <c r="N52" s="7"/>
      <c r="O52" s="7">
        <v>0</v>
      </c>
      <c r="P52" s="7"/>
      <c r="Q52" s="7">
        <v>31138424</v>
      </c>
      <c r="R52" s="7"/>
      <c r="S52" s="7">
        <v>6340</v>
      </c>
      <c r="T52" s="7"/>
      <c r="U52" s="7">
        <v>166731561999</v>
      </c>
      <c r="V52" s="7"/>
      <c r="W52" s="7">
        <v>196242973391.448</v>
      </c>
      <c r="Y52" s="12">
        <v>1.6502957681420769E-2</v>
      </c>
    </row>
    <row r="53" spans="1:25" x14ac:dyDescent="0.55000000000000004">
      <c r="A53" s="3" t="s">
        <v>59</v>
      </c>
      <c r="C53" s="7">
        <v>4801731</v>
      </c>
      <c r="D53" s="7"/>
      <c r="E53" s="7">
        <v>70969059006</v>
      </c>
      <c r="F53" s="7"/>
      <c r="G53" s="7">
        <v>103386660773.91299</v>
      </c>
      <c r="H53" s="7"/>
      <c r="I53" s="7">
        <v>2139756</v>
      </c>
      <c r="J53" s="7"/>
      <c r="K53" s="7">
        <v>40839135938</v>
      </c>
      <c r="L53" s="7"/>
      <c r="M53" s="7">
        <v>0</v>
      </c>
      <c r="N53" s="7"/>
      <c r="O53" s="7">
        <v>0</v>
      </c>
      <c r="P53" s="7"/>
      <c r="Q53" s="7">
        <v>6941487</v>
      </c>
      <c r="R53" s="7"/>
      <c r="S53" s="7">
        <v>18540</v>
      </c>
      <c r="T53" s="7"/>
      <c r="U53" s="7">
        <v>111808194944</v>
      </c>
      <c r="V53" s="7"/>
      <c r="W53" s="7">
        <v>127929432724.569</v>
      </c>
      <c r="Y53" s="12">
        <v>1.0758163606961182E-2</v>
      </c>
    </row>
    <row r="54" spans="1:25" x14ac:dyDescent="0.55000000000000004">
      <c r="A54" s="3" t="s">
        <v>60</v>
      </c>
      <c r="C54" s="7">
        <v>250001</v>
      </c>
      <c r="D54" s="7"/>
      <c r="E54" s="7">
        <v>3710881254</v>
      </c>
      <c r="F54" s="7"/>
      <c r="G54" s="7">
        <v>4331590201.2915001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250001</v>
      </c>
      <c r="R54" s="7"/>
      <c r="S54" s="7">
        <v>15760</v>
      </c>
      <c r="T54" s="7"/>
      <c r="U54" s="7">
        <v>3710881254</v>
      </c>
      <c r="V54" s="7"/>
      <c r="W54" s="7">
        <v>3916572666.2280002</v>
      </c>
      <c r="Y54" s="12">
        <v>3.2936227906637855E-4</v>
      </c>
    </row>
    <row r="55" spans="1:25" x14ac:dyDescent="0.55000000000000004">
      <c r="A55" s="3" t="s">
        <v>61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21205259</v>
      </c>
      <c r="J55" s="7"/>
      <c r="K55" s="7">
        <v>71223786191</v>
      </c>
      <c r="L55" s="7"/>
      <c r="M55" s="7">
        <v>0</v>
      </c>
      <c r="N55" s="7"/>
      <c r="O55" s="7">
        <v>0</v>
      </c>
      <c r="P55" s="7"/>
      <c r="Q55" s="7">
        <v>21205259</v>
      </c>
      <c r="R55" s="7"/>
      <c r="S55" s="7">
        <v>3363</v>
      </c>
      <c r="T55" s="7"/>
      <c r="U55" s="7">
        <v>71223786191</v>
      </c>
      <c r="V55" s="7"/>
      <c r="W55" s="7">
        <v>70888971965.198898</v>
      </c>
      <c r="Y55" s="12">
        <v>5.9613737205639096E-3</v>
      </c>
    </row>
    <row r="56" spans="1:25" x14ac:dyDescent="0.55000000000000004">
      <c r="A56" s="3" t="s">
        <v>62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102426615</v>
      </c>
      <c r="J56" s="7"/>
      <c r="K56" s="7">
        <v>306448925108</v>
      </c>
      <c r="L56" s="7"/>
      <c r="M56" s="7">
        <v>0</v>
      </c>
      <c r="N56" s="7"/>
      <c r="O56" s="7">
        <v>0</v>
      </c>
      <c r="P56" s="7"/>
      <c r="Q56" s="7">
        <v>102426615</v>
      </c>
      <c r="R56" s="7"/>
      <c r="S56" s="7">
        <v>2845</v>
      </c>
      <c r="T56" s="7"/>
      <c r="U56" s="7">
        <v>306448925108</v>
      </c>
      <c r="V56" s="7"/>
      <c r="W56" s="7">
        <v>289669867542.93402</v>
      </c>
      <c r="Y56" s="12">
        <v>2.4359647038715952E-2</v>
      </c>
    </row>
    <row r="57" spans="1:25" x14ac:dyDescent="0.55000000000000004">
      <c r="A57" s="3" t="s">
        <v>63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10114938</v>
      </c>
      <c r="J57" s="7"/>
      <c r="K57" s="7">
        <v>25670264499</v>
      </c>
      <c r="L57" s="7"/>
      <c r="M57" s="7">
        <v>0</v>
      </c>
      <c r="N57" s="7"/>
      <c r="O57" s="7">
        <v>0</v>
      </c>
      <c r="P57" s="7"/>
      <c r="Q57" s="7">
        <v>10114938</v>
      </c>
      <c r="R57" s="7"/>
      <c r="S57" s="7">
        <v>2736</v>
      </c>
      <c r="T57" s="7"/>
      <c r="U57" s="7">
        <v>25670264499</v>
      </c>
      <c r="V57" s="7"/>
      <c r="W57" s="7">
        <v>27509807269.310398</v>
      </c>
      <c r="Y57" s="12">
        <v>2.3134239017255703E-3</v>
      </c>
    </row>
    <row r="58" spans="1:25" x14ac:dyDescent="0.55000000000000004">
      <c r="A58" s="3" t="s">
        <v>64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607731</v>
      </c>
      <c r="J58" s="7"/>
      <c r="K58" s="7">
        <v>37902859662</v>
      </c>
      <c r="L58" s="7"/>
      <c r="M58" s="7">
        <v>0</v>
      </c>
      <c r="N58" s="7"/>
      <c r="O58" s="7">
        <v>0</v>
      </c>
      <c r="P58" s="7"/>
      <c r="Q58" s="7">
        <v>607731</v>
      </c>
      <c r="R58" s="7"/>
      <c r="S58" s="7">
        <v>61820</v>
      </c>
      <c r="T58" s="7"/>
      <c r="U58" s="7">
        <v>37902859662</v>
      </c>
      <c r="V58" s="7"/>
      <c r="W58" s="7">
        <v>37346389334.000999</v>
      </c>
      <c r="Y58" s="12">
        <v>3.1406265003103601E-3</v>
      </c>
    </row>
    <row r="59" spans="1:25" x14ac:dyDescent="0.55000000000000004">
      <c r="A59" s="3" t="s">
        <v>65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28741852</v>
      </c>
      <c r="J59" s="7"/>
      <c r="K59" s="7">
        <v>125827662242</v>
      </c>
      <c r="L59" s="7"/>
      <c r="M59" s="7">
        <v>0</v>
      </c>
      <c r="N59" s="7"/>
      <c r="O59" s="7">
        <v>0</v>
      </c>
      <c r="P59" s="7"/>
      <c r="Q59" s="7">
        <v>28741852</v>
      </c>
      <c r="R59" s="7"/>
      <c r="S59" s="7">
        <v>4045</v>
      </c>
      <c r="T59" s="7"/>
      <c r="U59" s="7">
        <v>125827662242</v>
      </c>
      <c r="V59" s="7"/>
      <c r="W59" s="7">
        <v>115569039631.52699</v>
      </c>
      <c r="Y59" s="12">
        <v>9.7187223438423703E-3</v>
      </c>
    </row>
    <row r="60" spans="1:25" x14ac:dyDescent="0.55000000000000004">
      <c r="A60" s="3" t="s">
        <v>66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v>3000000</v>
      </c>
      <c r="J60" s="7"/>
      <c r="K60" s="7">
        <v>7840112364</v>
      </c>
      <c r="L60" s="7"/>
      <c r="M60" s="7">
        <v>0</v>
      </c>
      <c r="N60" s="7"/>
      <c r="O60" s="7">
        <v>0</v>
      </c>
      <c r="P60" s="7"/>
      <c r="Q60" s="7">
        <v>3000000</v>
      </c>
      <c r="R60" s="7"/>
      <c r="S60" s="7">
        <v>3011</v>
      </c>
      <c r="T60" s="7"/>
      <c r="U60" s="7">
        <v>7840112364</v>
      </c>
      <c r="V60" s="7"/>
      <c r="W60" s="7">
        <v>8979253650</v>
      </c>
      <c r="Y60" s="12">
        <v>7.5510598130363758E-4</v>
      </c>
    </row>
    <row r="61" spans="1:25" x14ac:dyDescent="0.55000000000000004">
      <c r="A61" s="3" t="s">
        <v>67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v>3500000</v>
      </c>
      <c r="J61" s="7"/>
      <c r="K61" s="7">
        <v>8092341180</v>
      </c>
      <c r="L61" s="7"/>
      <c r="M61" s="7">
        <v>-1749999</v>
      </c>
      <c r="N61" s="7"/>
      <c r="O61" s="7">
        <v>4773425448</v>
      </c>
      <c r="P61" s="7"/>
      <c r="Q61" s="7">
        <v>1750001</v>
      </c>
      <c r="R61" s="7"/>
      <c r="S61" s="7">
        <v>2743</v>
      </c>
      <c r="T61" s="7"/>
      <c r="U61" s="7">
        <v>4046172903</v>
      </c>
      <c r="V61" s="7"/>
      <c r="W61" s="7">
        <v>4771691239.1791496</v>
      </c>
      <c r="Y61" s="12">
        <v>4.0127306077809063E-4</v>
      </c>
    </row>
    <row r="62" spans="1:25" x14ac:dyDescent="0.55000000000000004">
      <c r="A62" s="3" t="s">
        <v>68</v>
      </c>
      <c r="C62" s="7">
        <v>0</v>
      </c>
      <c r="D62" s="7"/>
      <c r="E62" s="7">
        <v>0</v>
      </c>
      <c r="F62" s="7"/>
      <c r="G62" s="7">
        <v>0</v>
      </c>
      <c r="H62" s="7"/>
      <c r="I62" s="7">
        <v>490000</v>
      </c>
      <c r="J62" s="7"/>
      <c r="K62" s="7">
        <v>3800948130</v>
      </c>
      <c r="L62" s="7"/>
      <c r="M62" s="7">
        <v>-244999</v>
      </c>
      <c r="N62" s="7"/>
      <c r="O62" s="7">
        <v>2342866900</v>
      </c>
      <c r="P62" s="7"/>
      <c r="Q62" s="7">
        <v>245001</v>
      </c>
      <c r="R62" s="7"/>
      <c r="S62" s="7">
        <v>9250</v>
      </c>
      <c r="T62" s="7"/>
      <c r="U62" s="7">
        <v>1900481822</v>
      </c>
      <c r="V62" s="7"/>
      <c r="W62" s="7">
        <v>2252775007.4625001</v>
      </c>
      <c r="Y62" s="12">
        <v>1.8944602179339043E-4</v>
      </c>
    </row>
    <row r="63" spans="1:25" x14ac:dyDescent="0.55000000000000004">
      <c r="A63" s="3" t="s">
        <v>69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v>1800000</v>
      </c>
      <c r="J63" s="7"/>
      <c r="K63" s="7">
        <v>6366975968</v>
      </c>
      <c r="L63" s="7"/>
      <c r="M63" s="7">
        <v>-899999</v>
      </c>
      <c r="N63" s="7"/>
      <c r="O63" s="7">
        <v>4004492627</v>
      </c>
      <c r="P63" s="7"/>
      <c r="Q63" s="7">
        <v>900001</v>
      </c>
      <c r="R63" s="7"/>
      <c r="S63" s="7">
        <v>3931</v>
      </c>
      <c r="T63" s="7"/>
      <c r="U63" s="7">
        <v>3183491524</v>
      </c>
      <c r="V63" s="7"/>
      <c r="W63" s="7">
        <v>3516853402.6105499</v>
      </c>
      <c r="Y63" s="12">
        <v>2.9574808143205487E-4</v>
      </c>
    </row>
    <row r="64" spans="1:25" ht="24.75" thickBot="1" x14ac:dyDescent="0.6">
      <c r="A64" s="3" t="s">
        <v>70</v>
      </c>
      <c r="C64" s="3" t="s">
        <v>70</v>
      </c>
      <c r="E64" s="8">
        <f>SUM(E9:E63)</f>
        <v>6903501153554</v>
      </c>
      <c r="F64" s="9"/>
      <c r="G64" s="8">
        <f>SUM(G9:G63)</f>
        <v>8596732710884.8633</v>
      </c>
      <c r="H64" s="9"/>
      <c r="I64" s="9" t="s">
        <v>70</v>
      </c>
      <c r="J64" s="9"/>
      <c r="K64" s="8">
        <f>SUM(K9:K63)</f>
        <v>3156420615605</v>
      </c>
      <c r="L64" s="9"/>
      <c r="M64" s="9" t="s">
        <v>70</v>
      </c>
      <c r="N64" s="9"/>
      <c r="O64" s="8">
        <f>SUM(O9:O63)</f>
        <v>809645011899</v>
      </c>
      <c r="P64" s="9"/>
      <c r="Q64" s="9" t="s">
        <v>70</v>
      </c>
      <c r="R64" s="9"/>
      <c r="S64" s="9" t="s">
        <v>70</v>
      </c>
      <c r="T64" s="9"/>
      <c r="U64" s="8">
        <f>SUM(U9:U63)</f>
        <v>9631640419059</v>
      </c>
      <c r="V64" s="9"/>
      <c r="W64" s="8">
        <f>SUM(W9:W63)</f>
        <v>11066330359124.242</v>
      </c>
      <c r="X64" s="9"/>
      <c r="Y64" s="10" t="s">
        <v>71</v>
      </c>
    </row>
    <row r="65" spans="23:25" ht="24.75" thickTop="1" x14ac:dyDescent="0.55000000000000004">
      <c r="W65" s="5"/>
    </row>
    <row r="66" spans="23:25" x14ac:dyDescent="0.55000000000000004">
      <c r="W66" s="5"/>
    </row>
    <row r="68" spans="23:25" x14ac:dyDescent="0.55000000000000004">
      <c r="Y68" s="11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68"/>
  <sheetViews>
    <sheetView rightToLeft="1" tabSelected="1" workbookViewId="0">
      <selection activeCell="G73" sqref="G73"/>
    </sheetView>
  </sheetViews>
  <sheetFormatPr defaultRowHeight="24" x14ac:dyDescent="0.55000000000000004"/>
  <cols>
    <col min="1" max="1" width="43.5703125" style="3" bestFit="1" customWidth="1"/>
    <col min="2" max="2" width="1" style="3" customWidth="1"/>
    <col min="3" max="3" width="20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20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  <c r="L3" s="1" t="s">
        <v>106</v>
      </c>
      <c r="M3" s="1" t="s">
        <v>106</v>
      </c>
      <c r="N3" s="1" t="s">
        <v>106</v>
      </c>
      <c r="O3" s="1" t="s">
        <v>106</v>
      </c>
      <c r="P3" s="1" t="s">
        <v>106</v>
      </c>
      <c r="Q3" s="1" t="s">
        <v>106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108</v>
      </c>
      <c r="D6" s="2" t="s">
        <v>108</v>
      </c>
      <c r="E6" s="2" t="s">
        <v>108</v>
      </c>
      <c r="F6" s="2" t="s">
        <v>108</v>
      </c>
      <c r="G6" s="2" t="s">
        <v>108</v>
      </c>
      <c r="H6" s="2" t="s">
        <v>108</v>
      </c>
      <c r="I6" s="2" t="s">
        <v>108</v>
      </c>
      <c r="K6" s="2" t="s">
        <v>109</v>
      </c>
      <c r="L6" s="2" t="s">
        <v>109</v>
      </c>
      <c r="M6" s="2" t="s">
        <v>109</v>
      </c>
      <c r="N6" s="2" t="s">
        <v>109</v>
      </c>
      <c r="O6" s="2" t="s">
        <v>109</v>
      </c>
      <c r="P6" s="2" t="s">
        <v>109</v>
      </c>
      <c r="Q6" s="2" t="s">
        <v>109</v>
      </c>
    </row>
    <row r="7" spans="1:17" ht="24.75" x14ac:dyDescent="0.55000000000000004">
      <c r="A7" s="2" t="s">
        <v>3</v>
      </c>
      <c r="C7" s="2" t="s">
        <v>7</v>
      </c>
      <c r="E7" s="2" t="s">
        <v>143</v>
      </c>
      <c r="G7" s="2" t="s">
        <v>144</v>
      </c>
      <c r="I7" s="2" t="s">
        <v>145</v>
      </c>
      <c r="K7" s="2" t="s">
        <v>7</v>
      </c>
      <c r="M7" s="2" t="s">
        <v>143</v>
      </c>
      <c r="O7" s="2" t="s">
        <v>144</v>
      </c>
      <c r="Q7" s="2" t="s">
        <v>145</v>
      </c>
    </row>
    <row r="8" spans="1:17" x14ac:dyDescent="0.55000000000000004">
      <c r="A8" s="3" t="s">
        <v>27</v>
      </c>
      <c r="C8" s="7">
        <v>15999960</v>
      </c>
      <c r="D8" s="7"/>
      <c r="E8" s="7">
        <v>233322832691</v>
      </c>
      <c r="F8" s="7"/>
      <c r="G8" s="7">
        <v>244768897541</v>
      </c>
      <c r="H8" s="7"/>
      <c r="I8" s="7">
        <f>E8-G8</f>
        <v>-11446064850</v>
      </c>
      <c r="J8" s="7"/>
      <c r="K8" s="7">
        <v>15999960</v>
      </c>
      <c r="L8" s="7"/>
      <c r="M8" s="7">
        <v>233322832691</v>
      </c>
      <c r="N8" s="7"/>
      <c r="O8" s="7">
        <v>247391940656</v>
      </c>
      <c r="P8" s="7"/>
      <c r="Q8" s="7">
        <f>M8-O8</f>
        <v>-14069107965</v>
      </c>
    </row>
    <row r="9" spans="1:17" x14ac:dyDescent="0.55000000000000004">
      <c r="A9" s="3" t="s">
        <v>51</v>
      </c>
      <c r="C9" s="7">
        <v>14365579</v>
      </c>
      <c r="D9" s="7"/>
      <c r="E9" s="7">
        <v>80254183383</v>
      </c>
      <c r="F9" s="7"/>
      <c r="G9" s="7">
        <v>93410737720</v>
      </c>
      <c r="H9" s="7"/>
      <c r="I9" s="7">
        <f t="shared" ref="I9:I66" si="0">E9-G9</f>
        <v>-13156554337</v>
      </c>
      <c r="J9" s="7"/>
      <c r="K9" s="7">
        <v>14365579</v>
      </c>
      <c r="L9" s="7"/>
      <c r="M9" s="7">
        <v>80254183383</v>
      </c>
      <c r="N9" s="7"/>
      <c r="O9" s="7">
        <v>90191312569</v>
      </c>
      <c r="P9" s="7"/>
      <c r="Q9" s="7">
        <f t="shared" ref="Q9:Q66" si="1">M9-O9</f>
        <v>-9937129186</v>
      </c>
    </row>
    <row r="10" spans="1:17" x14ac:dyDescent="0.55000000000000004">
      <c r="A10" s="3" t="s">
        <v>67</v>
      </c>
      <c r="C10" s="7">
        <v>1750001</v>
      </c>
      <c r="D10" s="7"/>
      <c r="E10" s="7">
        <v>4771691239</v>
      </c>
      <c r="F10" s="7"/>
      <c r="G10" s="7">
        <v>4046172903</v>
      </c>
      <c r="H10" s="7"/>
      <c r="I10" s="7">
        <f t="shared" si="0"/>
        <v>725518336</v>
      </c>
      <c r="J10" s="7"/>
      <c r="K10" s="7">
        <v>1750001</v>
      </c>
      <c r="L10" s="7"/>
      <c r="M10" s="7">
        <v>4771691239</v>
      </c>
      <c r="N10" s="7"/>
      <c r="O10" s="7">
        <v>4046172903</v>
      </c>
      <c r="P10" s="7"/>
      <c r="Q10" s="7">
        <f t="shared" si="1"/>
        <v>725518336</v>
      </c>
    </row>
    <row r="11" spans="1:17" x14ac:dyDescent="0.55000000000000004">
      <c r="A11" s="3" t="s">
        <v>55</v>
      </c>
      <c r="C11" s="7">
        <v>18092307</v>
      </c>
      <c r="D11" s="7"/>
      <c r="E11" s="7">
        <v>171213942002</v>
      </c>
      <c r="F11" s="7"/>
      <c r="G11" s="7">
        <v>171213942002</v>
      </c>
      <c r="H11" s="7"/>
      <c r="I11" s="7">
        <f t="shared" si="0"/>
        <v>0</v>
      </c>
      <c r="J11" s="7"/>
      <c r="K11" s="7">
        <v>18092307</v>
      </c>
      <c r="L11" s="7"/>
      <c r="M11" s="7">
        <v>171213942002</v>
      </c>
      <c r="N11" s="7"/>
      <c r="O11" s="7">
        <v>146831944686</v>
      </c>
      <c r="P11" s="7"/>
      <c r="Q11" s="7">
        <f t="shared" si="1"/>
        <v>24381997316</v>
      </c>
    </row>
    <row r="12" spans="1:17" x14ac:dyDescent="0.55000000000000004">
      <c r="A12" s="3" t="s">
        <v>48</v>
      </c>
      <c r="C12" s="7">
        <v>15150332</v>
      </c>
      <c r="D12" s="7"/>
      <c r="E12" s="7">
        <v>191866789063</v>
      </c>
      <c r="F12" s="7"/>
      <c r="G12" s="7">
        <v>191866789063</v>
      </c>
      <c r="H12" s="7"/>
      <c r="I12" s="7">
        <f t="shared" si="0"/>
        <v>0</v>
      </c>
      <c r="J12" s="7"/>
      <c r="K12" s="7">
        <v>15150332</v>
      </c>
      <c r="L12" s="7"/>
      <c r="M12" s="7">
        <v>191866789063</v>
      </c>
      <c r="N12" s="7"/>
      <c r="O12" s="7">
        <v>165673042898</v>
      </c>
      <c r="P12" s="7"/>
      <c r="Q12" s="7">
        <f t="shared" si="1"/>
        <v>26193746165</v>
      </c>
    </row>
    <row r="13" spans="1:17" x14ac:dyDescent="0.55000000000000004">
      <c r="A13" s="3" t="s">
        <v>36</v>
      </c>
      <c r="C13" s="7">
        <v>4744171</v>
      </c>
      <c r="D13" s="7"/>
      <c r="E13" s="7">
        <v>29804760913</v>
      </c>
      <c r="F13" s="7"/>
      <c r="G13" s="7">
        <v>31879775914</v>
      </c>
      <c r="H13" s="7"/>
      <c r="I13" s="7">
        <f t="shared" si="0"/>
        <v>-2075015001</v>
      </c>
      <c r="J13" s="7"/>
      <c r="K13" s="7">
        <v>4744171</v>
      </c>
      <c r="L13" s="7"/>
      <c r="M13" s="7">
        <v>29804760913</v>
      </c>
      <c r="N13" s="7"/>
      <c r="O13" s="7">
        <v>33016058852</v>
      </c>
      <c r="P13" s="7"/>
      <c r="Q13" s="7">
        <f t="shared" si="1"/>
        <v>-3211297939</v>
      </c>
    </row>
    <row r="14" spans="1:17" x14ac:dyDescent="0.55000000000000004">
      <c r="A14" s="3" t="s">
        <v>31</v>
      </c>
      <c r="C14" s="7">
        <v>134321861</v>
      </c>
      <c r="D14" s="7"/>
      <c r="E14" s="7">
        <v>271050971231</v>
      </c>
      <c r="F14" s="7"/>
      <c r="G14" s="7">
        <v>287439321588</v>
      </c>
      <c r="H14" s="7"/>
      <c r="I14" s="7">
        <f t="shared" si="0"/>
        <v>-16388350357</v>
      </c>
      <c r="J14" s="7"/>
      <c r="K14" s="7">
        <v>134321861</v>
      </c>
      <c r="L14" s="7"/>
      <c r="M14" s="7">
        <v>271050971231</v>
      </c>
      <c r="N14" s="7"/>
      <c r="O14" s="7">
        <v>213384774082</v>
      </c>
      <c r="P14" s="7"/>
      <c r="Q14" s="7">
        <f t="shared" si="1"/>
        <v>57666197149</v>
      </c>
    </row>
    <row r="15" spans="1:17" x14ac:dyDescent="0.55000000000000004">
      <c r="A15" s="3" t="s">
        <v>38</v>
      </c>
      <c r="C15" s="7">
        <v>30943055</v>
      </c>
      <c r="D15" s="7"/>
      <c r="E15" s="7">
        <v>148504180776</v>
      </c>
      <c r="F15" s="7"/>
      <c r="G15" s="7">
        <v>159950513162</v>
      </c>
      <c r="H15" s="7"/>
      <c r="I15" s="7">
        <f t="shared" si="0"/>
        <v>-11446332386</v>
      </c>
      <c r="J15" s="7"/>
      <c r="K15" s="7">
        <v>30943055</v>
      </c>
      <c r="L15" s="7"/>
      <c r="M15" s="7">
        <v>148504180776</v>
      </c>
      <c r="N15" s="7"/>
      <c r="O15" s="7">
        <v>149304786502</v>
      </c>
      <c r="P15" s="7"/>
      <c r="Q15" s="7">
        <f t="shared" si="1"/>
        <v>-800605726</v>
      </c>
    </row>
    <row r="16" spans="1:17" x14ac:dyDescent="0.55000000000000004">
      <c r="A16" s="3" t="s">
        <v>57</v>
      </c>
      <c r="C16" s="7">
        <v>36364709</v>
      </c>
      <c r="D16" s="7"/>
      <c r="E16" s="7">
        <v>165523244196</v>
      </c>
      <c r="F16" s="7"/>
      <c r="G16" s="7">
        <v>184019182105</v>
      </c>
      <c r="H16" s="7"/>
      <c r="I16" s="7">
        <f t="shared" si="0"/>
        <v>-18495937909</v>
      </c>
      <c r="J16" s="7"/>
      <c r="K16" s="7">
        <v>36364709</v>
      </c>
      <c r="L16" s="7"/>
      <c r="M16" s="7">
        <v>165523244196</v>
      </c>
      <c r="N16" s="7"/>
      <c r="O16" s="7">
        <v>152663665360</v>
      </c>
      <c r="P16" s="7"/>
      <c r="Q16" s="7">
        <f t="shared" si="1"/>
        <v>12859578836</v>
      </c>
    </row>
    <row r="17" spans="1:17" x14ac:dyDescent="0.55000000000000004">
      <c r="A17" s="3" t="s">
        <v>53</v>
      </c>
      <c r="C17" s="7">
        <v>43051090</v>
      </c>
      <c r="D17" s="7"/>
      <c r="E17" s="7">
        <v>174132594643</v>
      </c>
      <c r="F17" s="7"/>
      <c r="G17" s="7">
        <v>184705318604</v>
      </c>
      <c r="H17" s="7"/>
      <c r="I17" s="7">
        <f t="shared" si="0"/>
        <v>-10572723961</v>
      </c>
      <c r="J17" s="7"/>
      <c r="K17" s="7">
        <v>43051090</v>
      </c>
      <c r="L17" s="7"/>
      <c r="M17" s="7">
        <v>174132594643</v>
      </c>
      <c r="N17" s="7"/>
      <c r="O17" s="7">
        <v>172415436186</v>
      </c>
      <c r="P17" s="7"/>
      <c r="Q17" s="7">
        <f t="shared" si="1"/>
        <v>1717158457</v>
      </c>
    </row>
    <row r="18" spans="1:17" x14ac:dyDescent="0.55000000000000004">
      <c r="A18" s="3" t="s">
        <v>15</v>
      </c>
      <c r="C18" s="7">
        <v>599943</v>
      </c>
      <c r="D18" s="7"/>
      <c r="E18" s="7">
        <v>17503557504</v>
      </c>
      <c r="F18" s="7"/>
      <c r="G18" s="7">
        <v>20783610869</v>
      </c>
      <c r="H18" s="7"/>
      <c r="I18" s="7">
        <f t="shared" si="0"/>
        <v>-3280053365</v>
      </c>
      <c r="J18" s="7"/>
      <c r="K18" s="7">
        <v>599943</v>
      </c>
      <c r="L18" s="7"/>
      <c r="M18" s="7">
        <v>17503557504</v>
      </c>
      <c r="N18" s="7"/>
      <c r="O18" s="7">
        <v>12873914612</v>
      </c>
      <c r="P18" s="7"/>
      <c r="Q18" s="7">
        <f t="shared" si="1"/>
        <v>4629642892</v>
      </c>
    </row>
    <row r="19" spans="1:17" x14ac:dyDescent="0.55000000000000004">
      <c r="A19" s="3" t="s">
        <v>43</v>
      </c>
      <c r="C19" s="7">
        <v>37273800</v>
      </c>
      <c r="D19" s="7"/>
      <c r="E19" s="7">
        <v>63025487533</v>
      </c>
      <c r="F19" s="7"/>
      <c r="G19" s="7">
        <v>63025487533</v>
      </c>
      <c r="H19" s="7"/>
      <c r="I19" s="7">
        <f t="shared" si="0"/>
        <v>0</v>
      </c>
      <c r="J19" s="7"/>
      <c r="K19" s="7">
        <v>37273800</v>
      </c>
      <c r="L19" s="7"/>
      <c r="M19" s="7">
        <v>63025487533</v>
      </c>
      <c r="N19" s="7"/>
      <c r="O19" s="7">
        <v>52546653550</v>
      </c>
      <c r="P19" s="7"/>
      <c r="Q19" s="7">
        <f t="shared" si="1"/>
        <v>10478833983</v>
      </c>
    </row>
    <row r="20" spans="1:17" x14ac:dyDescent="0.55000000000000004">
      <c r="A20" s="3" t="s">
        <v>37</v>
      </c>
      <c r="C20" s="7">
        <v>5048530</v>
      </c>
      <c r="D20" s="7"/>
      <c r="E20" s="7">
        <v>52844712825</v>
      </c>
      <c r="F20" s="7"/>
      <c r="G20" s="7">
        <v>61576887594</v>
      </c>
      <c r="H20" s="7"/>
      <c r="I20" s="7">
        <f t="shared" si="0"/>
        <v>-8732174769</v>
      </c>
      <c r="J20" s="7"/>
      <c r="K20" s="7">
        <v>5048530</v>
      </c>
      <c r="L20" s="7"/>
      <c r="M20" s="7">
        <v>52844712825</v>
      </c>
      <c r="N20" s="7"/>
      <c r="O20" s="7">
        <v>55419873620</v>
      </c>
      <c r="P20" s="7"/>
      <c r="Q20" s="7">
        <f t="shared" si="1"/>
        <v>-2575160795</v>
      </c>
    </row>
    <row r="21" spans="1:17" x14ac:dyDescent="0.55000000000000004">
      <c r="A21" s="3" t="s">
        <v>61</v>
      </c>
      <c r="C21" s="7">
        <v>21205259</v>
      </c>
      <c r="D21" s="7"/>
      <c r="E21" s="7">
        <v>70888971965</v>
      </c>
      <c r="F21" s="7"/>
      <c r="G21" s="7">
        <v>71223786191</v>
      </c>
      <c r="H21" s="7"/>
      <c r="I21" s="7">
        <f t="shared" si="0"/>
        <v>-334814226</v>
      </c>
      <c r="J21" s="7"/>
      <c r="K21" s="7">
        <v>21205259</v>
      </c>
      <c r="L21" s="7"/>
      <c r="M21" s="7">
        <v>70888971965</v>
      </c>
      <c r="N21" s="7"/>
      <c r="O21" s="7">
        <v>71223786191</v>
      </c>
      <c r="P21" s="7"/>
      <c r="Q21" s="7">
        <f t="shared" si="1"/>
        <v>-334814226</v>
      </c>
    </row>
    <row r="22" spans="1:17" x14ac:dyDescent="0.55000000000000004">
      <c r="A22" s="3" t="s">
        <v>40</v>
      </c>
      <c r="C22" s="7">
        <v>1512114</v>
      </c>
      <c r="D22" s="7"/>
      <c r="E22" s="7">
        <v>94846677759</v>
      </c>
      <c r="F22" s="7"/>
      <c r="G22" s="7">
        <v>97642475233</v>
      </c>
      <c r="H22" s="7"/>
      <c r="I22" s="7">
        <f t="shared" si="0"/>
        <v>-2795797474</v>
      </c>
      <c r="J22" s="7"/>
      <c r="K22" s="7">
        <v>1512114</v>
      </c>
      <c r="L22" s="7"/>
      <c r="M22" s="7">
        <v>94846677759</v>
      </c>
      <c r="N22" s="7"/>
      <c r="O22" s="7">
        <v>56622414440</v>
      </c>
      <c r="P22" s="7"/>
      <c r="Q22" s="7">
        <f t="shared" si="1"/>
        <v>38224263319</v>
      </c>
    </row>
    <row r="23" spans="1:17" x14ac:dyDescent="0.55000000000000004">
      <c r="A23" s="3" t="s">
        <v>60</v>
      </c>
      <c r="C23" s="7">
        <v>250001</v>
      </c>
      <c r="D23" s="7"/>
      <c r="E23" s="7">
        <v>3916572666</v>
      </c>
      <c r="F23" s="7"/>
      <c r="G23" s="7">
        <v>4331590201</v>
      </c>
      <c r="H23" s="7"/>
      <c r="I23" s="7">
        <f t="shared" si="0"/>
        <v>-415017535</v>
      </c>
      <c r="J23" s="7"/>
      <c r="K23" s="7">
        <v>250001</v>
      </c>
      <c r="L23" s="7"/>
      <c r="M23" s="7">
        <v>3916572666</v>
      </c>
      <c r="N23" s="7"/>
      <c r="O23" s="7">
        <v>3710881254</v>
      </c>
      <c r="P23" s="7"/>
      <c r="Q23" s="7">
        <f t="shared" si="1"/>
        <v>205691412</v>
      </c>
    </row>
    <row r="24" spans="1:17" x14ac:dyDescent="0.55000000000000004">
      <c r="A24" s="3" t="s">
        <v>41</v>
      </c>
      <c r="C24" s="7">
        <v>2628200</v>
      </c>
      <c r="D24" s="7"/>
      <c r="E24" s="7">
        <v>230140605078</v>
      </c>
      <c r="F24" s="7"/>
      <c r="G24" s="7">
        <v>207437439474</v>
      </c>
      <c r="H24" s="7"/>
      <c r="I24" s="7">
        <f t="shared" si="0"/>
        <v>22703165604</v>
      </c>
      <c r="J24" s="7"/>
      <c r="K24" s="7">
        <v>2628200</v>
      </c>
      <c r="L24" s="7"/>
      <c r="M24" s="7">
        <v>230140605078</v>
      </c>
      <c r="N24" s="7"/>
      <c r="O24" s="7">
        <v>79160634801</v>
      </c>
      <c r="P24" s="7"/>
      <c r="Q24" s="7">
        <f t="shared" si="1"/>
        <v>150979970277</v>
      </c>
    </row>
    <row r="25" spans="1:17" x14ac:dyDescent="0.55000000000000004">
      <c r="A25" s="3" t="s">
        <v>21</v>
      </c>
      <c r="C25" s="7">
        <v>65616192</v>
      </c>
      <c r="D25" s="7"/>
      <c r="E25" s="7">
        <v>315692754182</v>
      </c>
      <c r="F25" s="7"/>
      <c r="G25" s="7">
        <v>307153073352</v>
      </c>
      <c r="H25" s="7"/>
      <c r="I25" s="7">
        <f t="shared" si="0"/>
        <v>8539680830</v>
      </c>
      <c r="J25" s="7"/>
      <c r="K25" s="7">
        <v>65616192</v>
      </c>
      <c r="L25" s="7"/>
      <c r="M25" s="7">
        <v>315692754182</v>
      </c>
      <c r="N25" s="7"/>
      <c r="O25" s="7">
        <v>304984515902</v>
      </c>
      <c r="P25" s="7"/>
      <c r="Q25" s="7">
        <f t="shared" si="1"/>
        <v>10708238280</v>
      </c>
    </row>
    <row r="26" spans="1:17" x14ac:dyDescent="0.55000000000000004">
      <c r="A26" s="3" t="s">
        <v>23</v>
      </c>
      <c r="C26" s="7">
        <v>31633196</v>
      </c>
      <c r="D26" s="7"/>
      <c r="E26" s="7">
        <v>177664128433</v>
      </c>
      <c r="F26" s="7"/>
      <c r="G26" s="7">
        <v>196613116965</v>
      </c>
      <c r="H26" s="7"/>
      <c r="I26" s="7">
        <f t="shared" si="0"/>
        <v>-18948988532</v>
      </c>
      <c r="J26" s="7"/>
      <c r="K26" s="7">
        <v>31633196</v>
      </c>
      <c r="L26" s="7"/>
      <c r="M26" s="7">
        <v>177664128433</v>
      </c>
      <c r="N26" s="7"/>
      <c r="O26" s="7">
        <v>164128941608</v>
      </c>
      <c r="P26" s="7"/>
      <c r="Q26" s="7">
        <f t="shared" si="1"/>
        <v>13535186825</v>
      </c>
    </row>
    <row r="27" spans="1:17" x14ac:dyDescent="0.55000000000000004">
      <c r="A27" s="3" t="s">
        <v>52</v>
      </c>
      <c r="C27" s="7">
        <v>140222168</v>
      </c>
      <c r="D27" s="7"/>
      <c r="E27" s="7">
        <v>508347474728</v>
      </c>
      <c r="F27" s="7"/>
      <c r="G27" s="7">
        <v>535800369283</v>
      </c>
      <c r="H27" s="7"/>
      <c r="I27" s="7">
        <f t="shared" si="0"/>
        <v>-27452894555</v>
      </c>
      <c r="J27" s="7"/>
      <c r="K27" s="7">
        <v>140222168</v>
      </c>
      <c r="L27" s="7"/>
      <c r="M27" s="7">
        <v>508347474728</v>
      </c>
      <c r="N27" s="7"/>
      <c r="O27" s="7">
        <v>462274582701</v>
      </c>
      <c r="P27" s="7"/>
      <c r="Q27" s="7">
        <f t="shared" si="1"/>
        <v>46072892027</v>
      </c>
    </row>
    <row r="28" spans="1:17" x14ac:dyDescent="0.55000000000000004">
      <c r="A28" s="3" t="s">
        <v>58</v>
      </c>
      <c r="C28" s="7">
        <v>31138424</v>
      </c>
      <c r="D28" s="7"/>
      <c r="E28" s="7">
        <v>196242973391</v>
      </c>
      <c r="F28" s="7"/>
      <c r="G28" s="7">
        <v>212955498611</v>
      </c>
      <c r="H28" s="7"/>
      <c r="I28" s="7">
        <f t="shared" si="0"/>
        <v>-16712525220</v>
      </c>
      <c r="J28" s="7"/>
      <c r="K28" s="7">
        <v>31138424</v>
      </c>
      <c r="L28" s="7"/>
      <c r="M28" s="7">
        <v>196242973391</v>
      </c>
      <c r="N28" s="7"/>
      <c r="O28" s="7">
        <v>165221944980</v>
      </c>
      <c r="P28" s="7"/>
      <c r="Q28" s="7">
        <f t="shared" si="1"/>
        <v>31021028411</v>
      </c>
    </row>
    <row r="29" spans="1:17" x14ac:dyDescent="0.55000000000000004">
      <c r="A29" s="3" t="s">
        <v>68</v>
      </c>
      <c r="C29" s="7">
        <v>245001</v>
      </c>
      <c r="D29" s="7"/>
      <c r="E29" s="7">
        <v>2252775007</v>
      </c>
      <c r="F29" s="7"/>
      <c r="G29" s="7">
        <v>1900481822</v>
      </c>
      <c r="H29" s="7"/>
      <c r="I29" s="7">
        <f t="shared" si="0"/>
        <v>352293185</v>
      </c>
      <c r="J29" s="7"/>
      <c r="K29" s="7">
        <v>245001</v>
      </c>
      <c r="L29" s="7"/>
      <c r="M29" s="7">
        <v>2252775007</v>
      </c>
      <c r="N29" s="7"/>
      <c r="O29" s="7">
        <v>1900481822</v>
      </c>
      <c r="P29" s="7"/>
      <c r="Q29" s="7">
        <f t="shared" si="1"/>
        <v>352293185</v>
      </c>
    </row>
    <row r="30" spans="1:17" x14ac:dyDescent="0.55000000000000004">
      <c r="A30" s="3" t="s">
        <v>26</v>
      </c>
      <c r="C30" s="7">
        <v>1000001</v>
      </c>
      <c r="D30" s="7"/>
      <c r="E30" s="7">
        <v>6401688401</v>
      </c>
      <c r="F30" s="7"/>
      <c r="G30" s="7">
        <v>7127345627</v>
      </c>
      <c r="H30" s="7"/>
      <c r="I30" s="7">
        <f t="shared" si="0"/>
        <v>-725657226</v>
      </c>
      <c r="J30" s="7"/>
      <c r="K30" s="7">
        <v>1000001</v>
      </c>
      <c r="L30" s="7"/>
      <c r="M30" s="7">
        <v>6401688401</v>
      </c>
      <c r="N30" s="7"/>
      <c r="O30" s="7">
        <v>5555044954</v>
      </c>
      <c r="P30" s="7"/>
      <c r="Q30" s="7">
        <f t="shared" si="1"/>
        <v>846643447</v>
      </c>
    </row>
    <row r="31" spans="1:17" x14ac:dyDescent="0.55000000000000004">
      <c r="A31" s="3" t="s">
        <v>39</v>
      </c>
      <c r="C31" s="7">
        <v>9097830</v>
      </c>
      <c r="D31" s="7"/>
      <c r="E31" s="7">
        <v>101922475462</v>
      </c>
      <c r="F31" s="7"/>
      <c r="G31" s="7">
        <v>95612486190</v>
      </c>
      <c r="H31" s="7"/>
      <c r="I31" s="7">
        <f t="shared" si="0"/>
        <v>6309989272</v>
      </c>
      <c r="J31" s="7"/>
      <c r="K31" s="7">
        <v>9097830</v>
      </c>
      <c r="L31" s="7"/>
      <c r="M31" s="7">
        <v>101922475462</v>
      </c>
      <c r="N31" s="7"/>
      <c r="O31" s="7">
        <v>74413453206</v>
      </c>
      <c r="P31" s="7"/>
      <c r="Q31" s="7">
        <f t="shared" si="1"/>
        <v>27509022256</v>
      </c>
    </row>
    <row r="32" spans="1:17" x14ac:dyDescent="0.55000000000000004">
      <c r="A32" s="3" t="s">
        <v>65</v>
      </c>
      <c r="C32" s="7">
        <v>28741852</v>
      </c>
      <c r="D32" s="7"/>
      <c r="E32" s="7">
        <v>115569039631</v>
      </c>
      <c r="F32" s="7"/>
      <c r="G32" s="7">
        <v>125827662242</v>
      </c>
      <c r="H32" s="7"/>
      <c r="I32" s="7">
        <f t="shared" si="0"/>
        <v>-10258622611</v>
      </c>
      <c r="J32" s="7"/>
      <c r="K32" s="7">
        <v>28741852</v>
      </c>
      <c r="L32" s="7"/>
      <c r="M32" s="7">
        <v>115569039631</v>
      </c>
      <c r="N32" s="7"/>
      <c r="O32" s="7">
        <v>125827662242</v>
      </c>
      <c r="P32" s="7"/>
      <c r="Q32" s="7">
        <f t="shared" si="1"/>
        <v>-10258622611</v>
      </c>
    </row>
    <row r="33" spans="1:17" x14ac:dyDescent="0.55000000000000004">
      <c r="A33" s="3" t="s">
        <v>17</v>
      </c>
      <c r="C33" s="7">
        <v>66577215</v>
      </c>
      <c r="D33" s="7"/>
      <c r="E33" s="7">
        <v>122104093653</v>
      </c>
      <c r="F33" s="7"/>
      <c r="G33" s="7">
        <v>128198897976</v>
      </c>
      <c r="H33" s="7"/>
      <c r="I33" s="7">
        <f t="shared" si="0"/>
        <v>-6094804323</v>
      </c>
      <c r="J33" s="7"/>
      <c r="K33" s="7">
        <v>66577215</v>
      </c>
      <c r="L33" s="7"/>
      <c r="M33" s="7">
        <v>122104093653</v>
      </c>
      <c r="N33" s="7"/>
      <c r="O33" s="7">
        <v>80283480093</v>
      </c>
      <c r="P33" s="7"/>
      <c r="Q33" s="7">
        <f t="shared" si="1"/>
        <v>41820613560</v>
      </c>
    </row>
    <row r="34" spans="1:17" x14ac:dyDescent="0.55000000000000004">
      <c r="A34" s="3" t="s">
        <v>66</v>
      </c>
      <c r="C34" s="7">
        <v>3000000</v>
      </c>
      <c r="D34" s="7"/>
      <c r="E34" s="7">
        <v>8979253650</v>
      </c>
      <c r="F34" s="7"/>
      <c r="G34" s="7">
        <v>7840112364</v>
      </c>
      <c r="H34" s="7"/>
      <c r="I34" s="7">
        <f t="shared" si="0"/>
        <v>1139141286</v>
      </c>
      <c r="J34" s="7"/>
      <c r="K34" s="7">
        <v>3000000</v>
      </c>
      <c r="L34" s="7"/>
      <c r="M34" s="7">
        <v>8979253650</v>
      </c>
      <c r="N34" s="7"/>
      <c r="O34" s="7">
        <v>7840112364</v>
      </c>
      <c r="P34" s="7"/>
      <c r="Q34" s="7">
        <f t="shared" si="1"/>
        <v>1139141286</v>
      </c>
    </row>
    <row r="35" spans="1:17" x14ac:dyDescent="0.55000000000000004">
      <c r="A35" s="3" t="s">
        <v>29</v>
      </c>
      <c r="C35" s="7">
        <v>1496857</v>
      </c>
      <c r="D35" s="7"/>
      <c r="E35" s="7">
        <v>56051102901</v>
      </c>
      <c r="F35" s="7"/>
      <c r="G35" s="7">
        <v>58312787966</v>
      </c>
      <c r="H35" s="7"/>
      <c r="I35" s="7">
        <f t="shared" si="0"/>
        <v>-2261685065</v>
      </c>
      <c r="J35" s="7"/>
      <c r="K35" s="7">
        <v>1496857</v>
      </c>
      <c r="L35" s="7"/>
      <c r="M35" s="7">
        <v>56051102901</v>
      </c>
      <c r="N35" s="7"/>
      <c r="O35" s="7">
        <v>34892443934</v>
      </c>
      <c r="P35" s="7"/>
      <c r="Q35" s="7">
        <f t="shared" si="1"/>
        <v>21158658967</v>
      </c>
    </row>
    <row r="36" spans="1:17" x14ac:dyDescent="0.55000000000000004">
      <c r="A36" s="3" t="s">
        <v>59</v>
      </c>
      <c r="C36" s="7">
        <v>6941487</v>
      </c>
      <c r="D36" s="7"/>
      <c r="E36" s="7">
        <v>127929432724</v>
      </c>
      <c r="F36" s="7"/>
      <c r="G36" s="7">
        <v>144225796711</v>
      </c>
      <c r="H36" s="7"/>
      <c r="I36" s="7">
        <f t="shared" si="0"/>
        <v>-16296363987</v>
      </c>
      <c r="J36" s="7"/>
      <c r="K36" s="7">
        <v>6941487</v>
      </c>
      <c r="L36" s="7"/>
      <c r="M36" s="7">
        <v>127929432724</v>
      </c>
      <c r="N36" s="7"/>
      <c r="O36" s="7">
        <v>111808194944</v>
      </c>
      <c r="P36" s="7"/>
      <c r="Q36" s="7">
        <f t="shared" si="1"/>
        <v>16121237780</v>
      </c>
    </row>
    <row r="37" spans="1:17" x14ac:dyDescent="0.55000000000000004">
      <c r="A37" s="3" t="s">
        <v>28</v>
      </c>
      <c r="C37" s="7">
        <v>2854121</v>
      </c>
      <c r="D37" s="7"/>
      <c r="E37" s="7">
        <v>93909300239</v>
      </c>
      <c r="F37" s="7"/>
      <c r="G37" s="7">
        <v>98023151760</v>
      </c>
      <c r="H37" s="7"/>
      <c r="I37" s="7">
        <f t="shared" si="0"/>
        <v>-4113851521</v>
      </c>
      <c r="J37" s="7"/>
      <c r="K37" s="7">
        <v>2854121</v>
      </c>
      <c r="L37" s="7"/>
      <c r="M37" s="7">
        <v>93909300239</v>
      </c>
      <c r="N37" s="7"/>
      <c r="O37" s="7">
        <v>59724900932</v>
      </c>
      <c r="P37" s="7"/>
      <c r="Q37" s="7">
        <f t="shared" si="1"/>
        <v>34184399307</v>
      </c>
    </row>
    <row r="38" spans="1:17" x14ac:dyDescent="0.55000000000000004">
      <c r="A38" s="3" t="s">
        <v>24</v>
      </c>
      <c r="C38" s="7">
        <v>20941402</v>
      </c>
      <c r="D38" s="7"/>
      <c r="E38" s="7">
        <v>40717662087</v>
      </c>
      <c r="F38" s="7"/>
      <c r="G38" s="7">
        <v>44506319807</v>
      </c>
      <c r="H38" s="7"/>
      <c r="I38" s="7">
        <f t="shared" si="0"/>
        <v>-3788657720</v>
      </c>
      <c r="J38" s="7"/>
      <c r="K38" s="7">
        <v>20941402</v>
      </c>
      <c r="L38" s="7"/>
      <c r="M38" s="7">
        <v>40717662087</v>
      </c>
      <c r="N38" s="7"/>
      <c r="O38" s="7">
        <v>39672007467</v>
      </c>
      <c r="P38" s="7"/>
      <c r="Q38" s="7">
        <f t="shared" si="1"/>
        <v>1045654620</v>
      </c>
    </row>
    <row r="39" spans="1:17" x14ac:dyDescent="0.55000000000000004">
      <c r="A39" s="3" t="s">
        <v>50</v>
      </c>
      <c r="C39" s="7">
        <v>54345194</v>
      </c>
      <c r="D39" s="7"/>
      <c r="E39" s="7">
        <v>291717936516</v>
      </c>
      <c r="F39" s="7"/>
      <c r="G39" s="7">
        <v>302136645271</v>
      </c>
      <c r="H39" s="7"/>
      <c r="I39" s="7">
        <f t="shared" si="0"/>
        <v>-10418708755</v>
      </c>
      <c r="J39" s="7"/>
      <c r="K39" s="7">
        <v>54345194</v>
      </c>
      <c r="L39" s="7"/>
      <c r="M39" s="7">
        <v>291717936516</v>
      </c>
      <c r="N39" s="7"/>
      <c r="O39" s="7">
        <v>309913466066</v>
      </c>
      <c r="P39" s="7"/>
      <c r="Q39" s="7">
        <f t="shared" si="1"/>
        <v>-18195529550</v>
      </c>
    </row>
    <row r="40" spans="1:17" x14ac:dyDescent="0.55000000000000004">
      <c r="A40" s="3" t="s">
        <v>19</v>
      </c>
      <c r="C40" s="7">
        <v>11680584</v>
      </c>
      <c r="D40" s="7"/>
      <c r="E40" s="7">
        <v>35390585632</v>
      </c>
      <c r="F40" s="7"/>
      <c r="G40" s="7">
        <v>36667804930</v>
      </c>
      <c r="H40" s="7"/>
      <c r="I40" s="7">
        <f t="shared" si="0"/>
        <v>-1277219298</v>
      </c>
      <c r="J40" s="7"/>
      <c r="K40" s="7">
        <v>11680584</v>
      </c>
      <c r="L40" s="7"/>
      <c r="M40" s="7">
        <v>35390585632</v>
      </c>
      <c r="N40" s="7"/>
      <c r="O40" s="7">
        <v>24665931170</v>
      </c>
      <c r="P40" s="7"/>
      <c r="Q40" s="7">
        <f t="shared" si="1"/>
        <v>10724654462</v>
      </c>
    </row>
    <row r="41" spans="1:17" x14ac:dyDescent="0.55000000000000004">
      <c r="A41" s="3" t="s">
        <v>34</v>
      </c>
      <c r="C41" s="7">
        <v>6448173</v>
      </c>
      <c r="D41" s="7"/>
      <c r="E41" s="7">
        <v>168321515293</v>
      </c>
      <c r="F41" s="7"/>
      <c r="G41" s="7">
        <v>176374442610</v>
      </c>
      <c r="H41" s="7"/>
      <c r="I41" s="7">
        <f t="shared" si="0"/>
        <v>-8052927317</v>
      </c>
      <c r="J41" s="7"/>
      <c r="K41" s="7">
        <v>6448173</v>
      </c>
      <c r="L41" s="7"/>
      <c r="M41" s="7">
        <v>168321515293</v>
      </c>
      <c r="N41" s="7"/>
      <c r="O41" s="7">
        <v>168516477360</v>
      </c>
      <c r="P41" s="7"/>
      <c r="Q41" s="7">
        <f t="shared" si="1"/>
        <v>-194962067</v>
      </c>
    </row>
    <row r="42" spans="1:17" x14ac:dyDescent="0.55000000000000004">
      <c r="A42" s="3" t="s">
        <v>20</v>
      </c>
      <c r="C42" s="7">
        <v>1562501</v>
      </c>
      <c r="D42" s="7"/>
      <c r="E42" s="7">
        <v>4886380158</v>
      </c>
      <c r="F42" s="7"/>
      <c r="G42" s="7">
        <v>4766783441</v>
      </c>
      <c r="H42" s="7"/>
      <c r="I42" s="7">
        <f t="shared" si="0"/>
        <v>119596717</v>
      </c>
      <c r="J42" s="7"/>
      <c r="K42" s="7">
        <v>1562501</v>
      </c>
      <c r="L42" s="7"/>
      <c r="M42" s="7">
        <v>4886380158</v>
      </c>
      <c r="N42" s="7"/>
      <c r="O42" s="7">
        <v>3786249716</v>
      </c>
      <c r="P42" s="7"/>
      <c r="Q42" s="7">
        <f t="shared" si="1"/>
        <v>1100130442</v>
      </c>
    </row>
    <row r="43" spans="1:17" x14ac:dyDescent="0.55000000000000004">
      <c r="A43" s="3" t="s">
        <v>69</v>
      </c>
      <c r="C43" s="7">
        <v>900001</v>
      </c>
      <c r="D43" s="7"/>
      <c r="E43" s="7">
        <v>3516853402</v>
      </c>
      <c r="F43" s="7"/>
      <c r="G43" s="7">
        <v>3183491524</v>
      </c>
      <c r="H43" s="7"/>
      <c r="I43" s="7">
        <f t="shared" si="0"/>
        <v>333361878</v>
      </c>
      <c r="J43" s="7"/>
      <c r="K43" s="7">
        <v>900001</v>
      </c>
      <c r="L43" s="7"/>
      <c r="M43" s="7">
        <v>3516853402</v>
      </c>
      <c r="N43" s="7"/>
      <c r="O43" s="7">
        <v>3183491524</v>
      </c>
      <c r="P43" s="7"/>
      <c r="Q43" s="7">
        <f t="shared" si="1"/>
        <v>333361878</v>
      </c>
    </row>
    <row r="44" spans="1:17" x14ac:dyDescent="0.55000000000000004">
      <c r="A44" s="3" t="s">
        <v>18</v>
      </c>
      <c r="C44" s="7">
        <v>33000000</v>
      </c>
      <c r="D44" s="7"/>
      <c r="E44" s="7">
        <v>92079845550</v>
      </c>
      <c r="F44" s="7"/>
      <c r="G44" s="7">
        <v>99034219350</v>
      </c>
      <c r="H44" s="7"/>
      <c r="I44" s="7">
        <f t="shared" si="0"/>
        <v>-6954373800</v>
      </c>
      <c r="J44" s="7"/>
      <c r="K44" s="7">
        <v>33000000</v>
      </c>
      <c r="L44" s="7"/>
      <c r="M44" s="7">
        <v>92079845550</v>
      </c>
      <c r="N44" s="7"/>
      <c r="O44" s="7">
        <v>62035640650</v>
      </c>
      <c r="P44" s="7"/>
      <c r="Q44" s="7">
        <f t="shared" si="1"/>
        <v>30044204900</v>
      </c>
    </row>
    <row r="45" spans="1:17" x14ac:dyDescent="0.55000000000000004">
      <c r="A45" s="3" t="s">
        <v>32</v>
      </c>
      <c r="C45" s="7">
        <v>6252000</v>
      </c>
      <c r="D45" s="7"/>
      <c r="E45" s="7">
        <v>45243748368</v>
      </c>
      <c r="F45" s="7"/>
      <c r="G45" s="7">
        <v>53571581172</v>
      </c>
      <c r="H45" s="7"/>
      <c r="I45" s="7">
        <f t="shared" si="0"/>
        <v>-8327832804</v>
      </c>
      <c r="J45" s="7"/>
      <c r="K45" s="7">
        <v>6252000</v>
      </c>
      <c r="L45" s="7"/>
      <c r="M45" s="7">
        <v>45243748368</v>
      </c>
      <c r="N45" s="7"/>
      <c r="O45" s="7">
        <v>39463983810</v>
      </c>
      <c r="P45" s="7"/>
      <c r="Q45" s="7">
        <f t="shared" si="1"/>
        <v>5779764558</v>
      </c>
    </row>
    <row r="46" spans="1:17" x14ac:dyDescent="0.55000000000000004">
      <c r="A46" s="3" t="s">
        <v>33</v>
      </c>
      <c r="C46" s="7">
        <v>1303752821</v>
      </c>
      <c r="D46" s="7"/>
      <c r="E46" s="7">
        <v>1678314161770</v>
      </c>
      <c r="F46" s="7"/>
      <c r="G46" s="7">
        <v>1771208471217</v>
      </c>
      <c r="H46" s="7"/>
      <c r="I46" s="7">
        <f t="shared" si="0"/>
        <v>-92894309447</v>
      </c>
      <c r="J46" s="7"/>
      <c r="K46" s="7">
        <v>1303752821</v>
      </c>
      <c r="L46" s="7"/>
      <c r="M46" s="7">
        <v>1678314161770</v>
      </c>
      <c r="N46" s="7"/>
      <c r="O46" s="7">
        <v>1749829849659</v>
      </c>
      <c r="P46" s="7"/>
      <c r="Q46" s="7">
        <f t="shared" si="1"/>
        <v>-71515687889</v>
      </c>
    </row>
    <row r="47" spans="1:17" x14ac:dyDescent="0.55000000000000004">
      <c r="A47" s="3" t="s">
        <v>44</v>
      </c>
      <c r="C47" s="7">
        <v>242761</v>
      </c>
      <c r="D47" s="7"/>
      <c r="E47" s="7">
        <v>2152203363783</v>
      </c>
      <c r="F47" s="7"/>
      <c r="G47" s="7">
        <v>1890713960879</v>
      </c>
      <c r="H47" s="7"/>
      <c r="I47" s="7">
        <f t="shared" si="0"/>
        <v>261489402904</v>
      </c>
      <c r="J47" s="7"/>
      <c r="K47" s="7">
        <v>242761</v>
      </c>
      <c r="L47" s="7"/>
      <c r="M47" s="7">
        <v>2152203363783</v>
      </c>
      <c r="N47" s="7"/>
      <c r="O47" s="7">
        <v>1196918488826</v>
      </c>
      <c r="P47" s="7"/>
      <c r="Q47" s="7">
        <f t="shared" si="1"/>
        <v>955284874957</v>
      </c>
    </row>
    <row r="48" spans="1:17" x14ac:dyDescent="0.55000000000000004">
      <c r="A48" s="3" t="s">
        <v>22</v>
      </c>
      <c r="C48" s="7">
        <v>575410</v>
      </c>
      <c r="D48" s="7"/>
      <c r="E48" s="7">
        <v>139707656339</v>
      </c>
      <c r="F48" s="7"/>
      <c r="G48" s="7">
        <v>118166651886</v>
      </c>
      <c r="H48" s="7"/>
      <c r="I48" s="7">
        <f t="shared" si="0"/>
        <v>21541004453</v>
      </c>
      <c r="J48" s="7"/>
      <c r="K48" s="7">
        <v>575410</v>
      </c>
      <c r="L48" s="7"/>
      <c r="M48" s="7">
        <v>139707656339</v>
      </c>
      <c r="N48" s="7"/>
      <c r="O48" s="7">
        <v>80375516344</v>
      </c>
      <c r="P48" s="7"/>
      <c r="Q48" s="7">
        <f t="shared" si="1"/>
        <v>59332139995</v>
      </c>
    </row>
    <row r="49" spans="1:17" x14ac:dyDescent="0.55000000000000004">
      <c r="A49" s="3" t="s">
        <v>64</v>
      </c>
      <c r="C49" s="7">
        <v>607731</v>
      </c>
      <c r="D49" s="7"/>
      <c r="E49" s="7">
        <v>37346389334</v>
      </c>
      <c r="F49" s="7"/>
      <c r="G49" s="7">
        <v>37902859662</v>
      </c>
      <c r="H49" s="7"/>
      <c r="I49" s="7">
        <f t="shared" si="0"/>
        <v>-556470328</v>
      </c>
      <c r="J49" s="7"/>
      <c r="K49" s="7">
        <v>607731</v>
      </c>
      <c r="L49" s="7"/>
      <c r="M49" s="7">
        <v>37346389334</v>
      </c>
      <c r="N49" s="7"/>
      <c r="O49" s="7">
        <v>37902859662</v>
      </c>
      <c r="P49" s="7"/>
      <c r="Q49" s="7">
        <f t="shared" si="1"/>
        <v>-556470328</v>
      </c>
    </row>
    <row r="50" spans="1:17" x14ac:dyDescent="0.55000000000000004">
      <c r="A50" s="3" t="s">
        <v>25</v>
      </c>
      <c r="C50" s="7">
        <v>285750</v>
      </c>
      <c r="D50" s="7"/>
      <c r="E50" s="7">
        <v>14841601396</v>
      </c>
      <c r="F50" s="7"/>
      <c r="G50" s="7">
        <v>14411949888</v>
      </c>
      <c r="H50" s="7"/>
      <c r="I50" s="7">
        <f t="shared" si="0"/>
        <v>429651508</v>
      </c>
      <c r="J50" s="7"/>
      <c r="K50" s="7">
        <v>285750</v>
      </c>
      <c r="L50" s="7"/>
      <c r="M50" s="7">
        <v>14841601396</v>
      </c>
      <c r="N50" s="7"/>
      <c r="O50" s="7">
        <v>12544374968</v>
      </c>
      <c r="P50" s="7"/>
      <c r="Q50" s="7">
        <f t="shared" si="1"/>
        <v>2297226428</v>
      </c>
    </row>
    <row r="51" spans="1:17" x14ac:dyDescent="0.55000000000000004">
      <c r="A51" s="3" t="s">
        <v>49</v>
      </c>
      <c r="C51" s="7">
        <v>19694479</v>
      </c>
      <c r="D51" s="7"/>
      <c r="E51" s="7">
        <v>143110039973</v>
      </c>
      <c r="F51" s="7"/>
      <c r="G51" s="7">
        <v>165232385413</v>
      </c>
      <c r="H51" s="7"/>
      <c r="I51" s="7">
        <f t="shared" si="0"/>
        <v>-22122345440</v>
      </c>
      <c r="J51" s="7"/>
      <c r="K51" s="7">
        <v>19694479</v>
      </c>
      <c r="L51" s="7"/>
      <c r="M51" s="7">
        <v>143110039973</v>
      </c>
      <c r="N51" s="7"/>
      <c r="O51" s="7">
        <v>160025356197</v>
      </c>
      <c r="P51" s="7"/>
      <c r="Q51" s="7">
        <f t="shared" si="1"/>
        <v>-16915316224</v>
      </c>
    </row>
    <row r="52" spans="1:17" x14ac:dyDescent="0.55000000000000004">
      <c r="A52" s="3" t="s">
        <v>35</v>
      </c>
      <c r="C52" s="7">
        <v>8500000</v>
      </c>
      <c r="D52" s="7"/>
      <c r="E52" s="7">
        <v>105702306750</v>
      </c>
      <c r="F52" s="7"/>
      <c r="G52" s="7">
        <v>100886134500</v>
      </c>
      <c r="H52" s="7"/>
      <c r="I52" s="7">
        <f t="shared" si="0"/>
        <v>4816172250</v>
      </c>
      <c r="J52" s="7"/>
      <c r="K52" s="7">
        <v>8500000</v>
      </c>
      <c r="L52" s="7"/>
      <c r="M52" s="7">
        <v>105702306750</v>
      </c>
      <c r="N52" s="7"/>
      <c r="O52" s="7">
        <v>70366107708</v>
      </c>
      <c r="P52" s="7"/>
      <c r="Q52" s="7">
        <f t="shared" si="1"/>
        <v>35336199042</v>
      </c>
    </row>
    <row r="53" spans="1:17" x14ac:dyDescent="0.55000000000000004">
      <c r="A53" s="3" t="s">
        <v>62</v>
      </c>
      <c r="C53" s="7">
        <v>102426615</v>
      </c>
      <c r="D53" s="7"/>
      <c r="E53" s="7">
        <v>289669867542</v>
      </c>
      <c r="F53" s="7"/>
      <c r="G53" s="7">
        <v>306448925108</v>
      </c>
      <c r="H53" s="7"/>
      <c r="I53" s="7">
        <f t="shared" si="0"/>
        <v>-16779057566</v>
      </c>
      <c r="J53" s="7"/>
      <c r="K53" s="7">
        <v>102426615</v>
      </c>
      <c r="L53" s="7"/>
      <c r="M53" s="7">
        <v>289669867542</v>
      </c>
      <c r="N53" s="7"/>
      <c r="O53" s="7">
        <v>306448925108</v>
      </c>
      <c r="P53" s="7"/>
      <c r="Q53" s="7">
        <f t="shared" si="1"/>
        <v>-16779057566</v>
      </c>
    </row>
    <row r="54" spans="1:17" x14ac:dyDescent="0.55000000000000004">
      <c r="A54" s="3" t="s">
        <v>63</v>
      </c>
      <c r="C54" s="7">
        <v>10114938</v>
      </c>
      <c r="D54" s="7"/>
      <c r="E54" s="7">
        <v>27509807269</v>
      </c>
      <c r="F54" s="7"/>
      <c r="G54" s="7">
        <v>25670264499</v>
      </c>
      <c r="H54" s="7"/>
      <c r="I54" s="7">
        <f t="shared" si="0"/>
        <v>1839542770</v>
      </c>
      <c r="J54" s="7"/>
      <c r="K54" s="7">
        <v>10114938</v>
      </c>
      <c r="L54" s="7"/>
      <c r="M54" s="7">
        <v>27509807269</v>
      </c>
      <c r="N54" s="7"/>
      <c r="O54" s="7">
        <v>25670264499</v>
      </c>
      <c r="P54" s="7"/>
      <c r="Q54" s="7">
        <f t="shared" si="1"/>
        <v>1839542770</v>
      </c>
    </row>
    <row r="55" spans="1:17" x14ac:dyDescent="0.55000000000000004">
      <c r="A55" s="3" t="s">
        <v>56</v>
      </c>
      <c r="C55" s="7">
        <v>16873495</v>
      </c>
      <c r="D55" s="7"/>
      <c r="E55" s="7">
        <v>254783354135</v>
      </c>
      <c r="F55" s="7"/>
      <c r="G55" s="7">
        <v>298735266040</v>
      </c>
      <c r="H55" s="7"/>
      <c r="I55" s="7">
        <f t="shared" si="0"/>
        <v>-43951911905</v>
      </c>
      <c r="J55" s="7"/>
      <c r="K55" s="7">
        <v>16873495</v>
      </c>
      <c r="L55" s="7"/>
      <c r="M55" s="7">
        <v>254783354135</v>
      </c>
      <c r="N55" s="7"/>
      <c r="O55" s="7">
        <v>295698607000</v>
      </c>
      <c r="P55" s="7"/>
      <c r="Q55" s="7">
        <f t="shared" si="1"/>
        <v>-40915252865</v>
      </c>
    </row>
    <row r="56" spans="1:17" x14ac:dyDescent="0.55000000000000004">
      <c r="A56" s="3" t="s">
        <v>54</v>
      </c>
      <c r="C56" s="7">
        <v>213778687</v>
      </c>
      <c r="D56" s="7"/>
      <c r="E56" s="7">
        <v>280083835624</v>
      </c>
      <c r="F56" s="7"/>
      <c r="G56" s="7">
        <v>301384100507</v>
      </c>
      <c r="H56" s="7"/>
      <c r="I56" s="7">
        <f t="shared" si="0"/>
        <v>-21300264883</v>
      </c>
      <c r="J56" s="7"/>
      <c r="K56" s="7">
        <v>213778687</v>
      </c>
      <c r="L56" s="7"/>
      <c r="M56" s="7">
        <v>280083835624</v>
      </c>
      <c r="N56" s="7"/>
      <c r="O56" s="7">
        <v>311558505329</v>
      </c>
      <c r="P56" s="7"/>
      <c r="Q56" s="7">
        <f t="shared" si="1"/>
        <v>-31474669705</v>
      </c>
    </row>
    <row r="57" spans="1:17" x14ac:dyDescent="0.55000000000000004">
      <c r="A57" s="3" t="s">
        <v>45</v>
      </c>
      <c r="C57" s="7">
        <v>250001</v>
      </c>
      <c r="D57" s="7"/>
      <c r="E57" s="7">
        <v>1930949848</v>
      </c>
      <c r="F57" s="7"/>
      <c r="G57" s="7">
        <v>2497560615</v>
      </c>
      <c r="H57" s="7"/>
      <c r="I57" s="7">
        <f t="shared" si="0"/>
        <v>-566610767</v>
      </c>
      <c r="J57" s="7"/>
      <c r="K57" s="7">
        <v>250001</v>
      </c>
      <c r="L57" s="7"/>
      <c r="M57" s="7">
        <v>1930949848</v>
      </c>
      <c r="N57" s="7"/>
      <c r="O57" s="7">
        <v>1764107402</v>
      </c>
      <c r="P57" s="7"/>
      <c r="Q57" s="7">
        <f t="shared" si="1"/>
        <v>166842446</v>
      </c>
    </row>
    <row r="58" spans="1:17" x14ac:dyDescent="0.55000000000000004">
      <c r="A58" s="3" t="s">
        <v>42</v>
      </c>
      <c r="C58" s="7">
        <v>2652717</v>
      </c>
      <c r="D58" s="7"/>
      <c r="E58" s="7">
        <v>261636525384</v>
      </c>
      <c r="F58" s="7"/>
      <c r="G58" s="7">
        <v>256652721383</v>
      </c>
      <c r="H58" s="7"/>
      <c r="I58" s="7">
        <f t="shared" si="0"/>
        <v>4983804001</v>
      </c>
      <c r="J58" s="7"/>
      <c r="K58" s="7">
        <v>2652717</v>
      </c>
      <c r="L58" s="7"/>
      <c r="M58" s="7">
        <v>261636525384</v>
      </c>
      <c r="N58" s="7"/>
      <c r="O58" s="7">
        <v>142473507504</v>
      </c>
      <c r="P58" s="7"/>
      <c r="Q58" s="7">
        <f t="shared" si="1"/>
        <v>119163017880</v>
      </c>
    </row>
    <row r="59" spans="1:17" x14ac:dyDescent="0.55000000000000004">
      <c r="A59" s="3" t="s">
        <v>46</v>
      </c>
      <c r="C59" s="7">
        <v>8372416</v>
      </c>
      <c r="D59" s="7"/>
      <c r="E59" s="7">
        <v>214806309221</v>
      </c>
      <c r="F59" s="7"/>
      <c r="G59" s="7">
        <v>227456661410</v>
      </c>
      <c r="H59" s="7"/>
      <c r="I59" s="7">
        <f t="shared" si="0"/>
        <v>-12650352189</v>
      </c>
      <c r="J59" s="7"/>
      <c r="K59" s="7">
        <v>8372416</v>
      </c>
      <c r="L59" s="7"/>
      <c r="M59" s="7">
        <v>214806309221</v>
      </c>
      <c r="N59" s="7"/>
      <c r="O59" s="7">
        <v>145637426395</v>
      </c>
      <c r="P59" s="7"/>
      <c r="Q59" s="7">
        <f t="shared" si="1"/>
        <v>69168882826</v>
      </c>
    </row>
    <row r="60" spans="1:17" x14ac:dyDescent="0.55000000000000004">
      <c r="A60" s="3" t="s">
        <v>16</v>
      </c>
      <c r="C60" s="7">
        <v>261217548</v>
      </c>
      <c r="D60" s="7"/>
      <c r="E60" s="7">
        <v>778210920857</v>
      </c>
      <c r="F60" s="7"/>
      <c r="G60" s="7">
        <v>813834220704</v>
      </c>
      <c r="H60" s="7"/>
      <c r="I60" s="7">
        <f t="shared" si="0"/>
        <v>-35623299847</v>
      </c>
      <c r="J60" s="7"/>
      <c r="K60" s="7">
        <v>261217548</v>
      </c>
      <c r="L60" s="7"/>
      <c r="M60" s="7">
        <v>778210920857</v>
      </c>
      <c r="N60" s="7"/>
      <c r="O60" s="7">
        <v>705426664447</v>
      </c>
      <c r="P60" s="7"/>
      <c r="Q60" s="7">
        <f t="shared" si="1"/>
        <v>72784256410</v>
      </c>
    </row>
    <row r="61" spans="1:17" x14ac:dyDescent="0.55000000000000004">
      <c r="A61" s="3" t="s">
        <v>47</v>
      </c>
      <c r="C61" s="7">
        <v>139033401</v>
      </c>
      <c r="D61" s="7"/>
      <c r="E61" s="7">
        <v>167920475000</v>
      </c>
      <c r="F61" s="7"/>
      <c r="G61" s="7">
        <v>186727399464</v>
      </c>
      <c r="H61" s="7"/>
      <c r="I61" s="7">
        <f t="shared" si="0"/>
        <v>-18806924464</v>
      </c>
      <c r="J61" s="7"/>
      <c r="K61" s="7">
        <v>139033401</v>
      </c>
      <c r="L61" s="7"/>
      <c r="M61" s="7">
        <v>167920475000</v>
      </c>
      <c r="N61" s="7"/>
      <c r="O61" s="7">
        <v>172688593889</v>
      </c>
      <c r="P61" s="7"/>
      <c r="Q61" s="7">
        <f t="shared" si="1"/>
        <v>-4768118889</v>
      </c>
    </row>
    <row r="62" spans="1:17" x14ac:dyDescent="0.55000000000000004">
      <c r="A62" s="17" t="s">
        <v>175</v>
      </c>
      <c r="C62" s="7" t="s">
        <v>180</v>
      </c>
      <c r="D62" s="7"/>
      <c r="E62" s="7">
        <v>6076194975</v>
      </c>
      <c r="F62" s="7"/>
      <c r="G62" s="7">
        <v>0</v>
      </c>
      <c r="H62" s="7"/>
      <c r="I62" s="7">
        <f>E62-G62</f>
        <v>6076194975</v>
      </c>
      <c r="J62" s="7"/>
      <c r="K62" s="7">
        <v>0</v>
      </c>
      <c r="L62" s="7"/>
      <c r="M62" s="7">
        <v>9200701627</v>
      </c>
      <c r="N62" s="7"/>
      <c r="O62" s="7">
        <v>0</v>
      </c>
      <c r="P62" s="7"/>
      <c r="Q62" s="7">
        <f t="shared" si="1"/>
        <v>9200701627</v>
      </c>
    </row>
    <row r="63" spans="1:17" x14ac:dyDescent="0.55000000000000004">
      <c r="A63" s="17" t="s">
        <v>176</v>
      </c>
      <c r="C63" s="7" t="s">
        <v>180</v>
      </c>
      <c r="D63" s="7"/>
      <c r="E63" s="7">
        <v>31256283170</v>
      </c>
      <c r="F63" s="7"/>
      <c r="G63" s="7">
        <v>0</v>
      </c>
      <c r="H63" s="7"/>
      <c r="I63" s="7">
        <f t="shared" si="0"/>
        <v>31256283170</v>
      </c>
      <c r="J63" s="7"/>
      <c r="K63" s="7">
        <v>0</v>
      </c>
      <c r="L63" s="7"/>
      <c r="M63" s="7">
        <v>38749548810</v>
      </c>
      <c r="N63" s="7"/>
      <c r="O63" s="7">
        <v>0</v>
      </c>
      <c r="P63" s="7"/>
      <c r="Q63" s="7">
        <f t="shared" si="1"/>
        <v>38749548810</v>
      </c>
    </row>
    <row r="64" spans="1:17" x14ac:dyDescent="0.55000000000000004">
      <c r="A64" s="17" t="s">
        <v>177</v>
      </c>
      <c r="C64" s="7" t="s">
        <v>180</v>
      </c>
      <c r="D64" s="7"/>
      <c r="E64" s="7">
        <v>8369274565</v>
      </c>
      <c r="F64" s="7"/>
      <c r="G64" s="7">
        <v>0</v>
      </c>
      <c r="H64" s="7"/>
      <c r="I64" s="7">
        <f t="shared" si="0"/>
        <v>8369274565</v>
      </c>
      <c r="J64" s="7"/>
      <c r="K64" s="7">
        <v>0</v>
      </c>
      <c r="L64" s="7"/>
      <c r="M64" s="7">
        <v>8369274565</v>
      </c>
      <c r="N64" s="7"/>
      <c r="O64" s="7">
        <v>0</v>
      </c>
      <c r="P64" s="7"/>
      <c r="Q64" s="7">
        <f t="shared" si="1"/>
        <v>8369274565</v>
      </c>
    </row>
    <row r="65" spans="1:19" x14ac:dyDescent="0.55000000000000004">
      <c r="A65" s="17" t="s">
        <v>178</v>
      </c>
      <c r="C65" s="7" t="s">
        <v>180</v>
      </c>
      <c r="D65" s="7"/>
      <c r="E65" s="7">
        <v>-15477220</v>
      </c>
      <c r="F65" s="7"/>
      <c r="G65" s="7">
        <v>0</v>
      </c>
      <c r="H65" s="7"/>
      <c r="I65" s="7">
        <f t="shared" si="0"/>
        <v>-15477220</v>
      </c>
      <c r="J65" s="7"/>
      <c r="K65" s="7">
        <v>0</v>
      </c>
      <c r="L65" s="7"/>
      <c r="M65" s="7">
        <v>-15477220</v>
      </c>
      <c r="N65" s="7"/>
      <c r="O65" s="7">
        <v>0</v>
      </c>
      <c r="P65" s="7"/>
      <c r="Q65" s="7">
        <f t="shared" si="1"/>
        <v>-15477220</v>
      </c>
    </row>
    <row r="66" spans="1:19" x14ac:dyDescent="0.55000000000000004">
      <c r="A66" s="17" t="s">
        <v>179</v>
      </c>
      <c r="C66" s="7" t="s">
        <v>180</v>
      </c>
      <c r="D66" s="7"/>
      <c r="E66" s="7">
        <v>-24015010138</v>
      </c>
      <c r="F66" s="7"/>
      <c r="G66" s="7">
        <v>0</v>
      </c>
      <c r="H66" s="7"/>
      <c r="I66" s="7">
        <f t="shared" si="0"/>
        <v>-24015010138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f t="shared" si="1"/>
        <v>0</v>
      </c>
    </row>
    <row r="67" spans="1:19" ht="24.75" thickBot="1" x14ac:dyDescent="0.6">
      <c r="A67" s="3" t="s">
        <v>70</v>
      </c>
      <c r="C67" s="7" t="s">
        <v>70</v>
      </c>
      <c r="D67" s="7"/>
      <c r="E67" s="15">
        <f>SUM(E8:E66)</f>
        <v>11088001624452</v>
      </c>
      <c r="F67" s="7"/>
      <c r="G67" s="15">
        <f>SUM(G8:G66)</f>
        <v>11237083529846</v>
      </c>
      <c r="H67" s="7"/>
      <c r="I67" s="15">
        <f>SUM(I8:I66)</f>
        <v>-149081905394</v>
      </c>
      <c r="J67" s="7"/>
      <c r="K67" s="7" t="s">
        <v>70</v>
      </c>
      <c r="L67" s="7"/>
      <c r="M67" s="15">
        <f>SUM(M8:M66)</f>
        <v>11122634406882</v>
      </c>
      <c r="N67" s="7"/>
      <c r="O67" s="15">
        <f>SUM(O8:O65)</f>
        <v>9371899455544</v>
      </c>
      <c r="P67" s="7"/>
      <c r="Q67" s="15">
        <f>SUM(Q8:Q65)</f>
        <v>1750734951338</v>
      </c>
      <c r="S67" s="5"/>
    </row>
    <row r="68" spans="1:19" ht="24.75" thickTop="1" x14ac:dyDescent="0.55000000000000004">
      <c r="S68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7"/>
  <sheetViews>
    <sheetView rightToLeft="1" topLeftCell="A21" workbookViewId="0">
      <selection activeCell="C18" sqref="C18"/>
    </sheetView>
  </sheetViews>
  <sheetFormatPr defaultRowHeight="24" x14ac:dyDescent="0.55000000000000004"/>
  <cols>
    <col min="1" max="1" width="33.5703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73</v>
      </c>
      <c r="C6" s="2" t="s">
        <v>4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73</v>
      </c>
      <c r="C7" s="2" t="s">
        <v>75</v>
      </c>
      <c r="E7" s="2" t="s">
        <v>76</v>
      </c>
      <c r="G7" s="2" t="s">
        <v>77</v>
      </c>
      <c r="I7" s="2" t="s">
        <v>75</v>
      </c>
      <c r="K7" s="2" t="s">
        <v>72</v>
      </c>
    </row>
    <row r="8" spans="1:11" x14ac:dyDescent="0.55000000000000004">
      <c r="A8" s="3" t="s">
        <v>78</v>
      </c>
      <c r="C8" s="7">
        <v>91669270984</v>
      </c>
      <c r="D8" s="7"/>
      <c r="E8" s="7">
        <v>2981954784194</v>
      </c>
      <c r="F8" s="7"/>
      <c r="G8" s="7">
        <v>2858160558583</v>
      </c>
      <c r="H8" s="7"/>
      <c r="I8" s="7">
        <v>215463496595</v>
      </c>
      <c r="K8" s="12">
        <v>1.8119298259436121E-2</v>
      </c>
    </row>
    <row r="9" spans="1:11" x14ac:dyDescent="0.55000000000000004">
      <c r="A9" s="3" t="s">
        <v>80</v>
      </c>
      <c r="C9" s="7">
        <v>5140798</v>
      </c>
      <c r="D9" s="7"/>
      <c r="E9" s="7">
        <v>10356185505</v>
      </c>
      <c r="F9" s="7"/>
      <c r="G9" s="7">
        <v>10350900000</v>
      </c>
      <c r="H9" s="7"/>
      <c r="I9" s="7">
        <v>10426303</v>
      </c>
      <c r="K9" s="12">
        <v>8.7679489466076725E-7</v>
      </c>
    </row>
    <row r="10" spans="1:11" x14ac:dyDescent="0.55000000000000004">
      <c r="A10" s="3" t="s">
        <v>82</v>
      </c>
      <c r="C10" s="7">
        <v>33296089</v>
      </c>
      <c r="D10" s="7"/>
      <c r="E10" s="7">
        <v>993759515709</v>
      </c>
      <c r="F10" s="7"/>
      <c r="G10" s="7">
        <v>993790702187</v>
      </c>
      <c r="H10" s="7"/>
      <c r="I10" s="7">
        <v>2109611</v>
      </c>
      <c r="K10" s="12">
        <v>1.7740671401168717E-7</v>
      </c>
    </row>
    <row r="11" spans="1:11" x14ac:dyDescent="0.55000000000000004">
      <c r="A11" s="3" t="s">
        <v>84</v>
      </c>
      <c r="C11" s="7">
        <v>6154528</v>
      </c>
      <c r="D11" s="7"/>
      <c r="E11" s="7">
        <v>710563527954</v>
      </c>
      <c r="F11" s="7"/>
      <c r="G11" s="7">
        <v>710568806000</v>
      </c>
      <c r="H11" s="7"/>
      <c r="I11" s="7">
        <v>876482</v>
      </c>
      <c r="K11" s="12">
        <v>7.3707328749419479E-8</v>
      </c>
    </row>
    <row r="12" spans="1:11" x14ac:dyDescent="0.55000000000000004">
      <c r="A12" s="3" t="s">
        <v>87</v>
      </c>
      <c r="C12" s="7">
        <v>120000000000</v>
      </c>
      <c r="D12" s="7"/>
      <c r="E12" s="7">
        <v>0</v>
      </c>
      <c r="F12" s="7"/>
      <c r="G12" s="7">
        <v>0</v>
      </c>
      <c r="H12" s="7"/>
      <c r="I12" s="7">
        <v>120000000000</v>
      </c>
      <c r="K12" s="12">
        <v>1.0091341807282224E-2</v>
      </c>
    </row>
    <row r="13" spans="1:11" x14ac:dyDescent="0.55000000000000004">
      <c r="A13" s="3" t="s">
        <v>80</v>
      </c>
      <c r="C13" s="7">
        <v>140000000000</v>
      </c>
      <c r="D13" s="7"/>
      <c r="E13" s="7">
        <v>0</v>
      </c>
      <c r="F13" s="7"/>
      <c r="G13" s="7">
        <v>0</v>
      </c>
      <c r="H13" s="7"/>
      <c r="I13" s="7">
        <v>140000000000</v>
      </c>
      <c r="K13" s="12">
        <v>1.1773232108495927E-2</v>
      </c>
    </row>
    <row r="14" spans="1:11" x14ac:dyDescent="0.55000000000000004">
      <c r="A14" s="3" t="s">
        <v>80</v>
      </c>
      <c r="C14" s="7">
        <v>100000000000</v>
      </c>
      <c r="D14" s="7"/>
      <c r="E14" s="7">
        <v>0</v>
      </c>
      <c r="F14" s="7"/>
      <c r="G14" s="7">
        <v>0</v>
      </c>
      <c r="H14" s="7"/>
      <c r="I14" s="7">
        <v>100000000000</v>
      </c>
      <c r="K14" s="12">
        <v>8.4094515060685205E-3</v>
      </c>
    </row>
    <row r="15" spans="1:11" x14ac:dyDescent="0.55000000000000004">
      <c r="A15" s="3" t="s">
        <v>91</v>
      </c>
      <c r="C15" s="7">
        <v>150000000000</v>
      </c>
      <c r="D15" s="7"/>
      <c r="E15" s="7">
        <v>0</v>
      </c>
      <c r="F15" s="7"/>
      <c r="G15" s="7">
        <v>150000000000</v>
      </c>
      <c r="H15" s="7"/>
      <c r="I15" s="7">
        <v>0</v>
      </c>
      <c r="K15" s="12">
        <v>0</v>
      </c>
    </row>
    <row r="16" spans="1:11" x14ac:dyDescent="0.55000000000000004">
      <c r="A16" s="3" t="s">
        <v>80</v>
      </c>
      <c r="C16" s="7">
        <v>100000000000</v>
      </c>
      <c r="D16" s="7"/>
      <c r="E16" s="7">
        <v>0</v>
      </c>
      <c r="F16" s="7"/>
      <c r="G16" s="7">
        <v>0</v>
      </c>
      <c r="H16" s="7"/>
      <c r="I16" s="7">
        <v>100000000000</v>
      </c>
      <c r="K16" s="12">
        <v>8.4094515060685205E-3</v>
      </c>
    </row>
    <row r="17" spans="1:11" x14ac:dyDescent="0.55000000000000004">
      <c r="A17" s="3" t="s">
        <v>94</v>
      </c>
      <c r="C17" s="7">
        <v>150000000000</v>
      </c>
      <c r="D17" s="7"/>
      <c r="E17" s="7">
        <v>0</v>
      </c>
      <c r="F17" s="7"/>
      <c r="G17" s="7">
        <v>150000000000</v>
      </c>
      <c r="H17" s="7"/>
      <c r="I17" s="7">
        <v>0</v>
      </c>
      <c r="K17" s="12">
        <v>0</v>
      </c>
    </row>
    <row r="18" spans="1:11" x14ac:dyDescent="0.55000000000000004">
      <c r="A18" s="3" t="s">
        <v>87</v>
      </c>
      <c r="C18" s="7">
        <v>100000000000</v>
      </c>
      <c r="D18" s="7"/>
      <c r="E18" s="7">
        <v>0</v>
      </c>
      <c r="F18" s="7"/>
      <c r="G18" s="7">
        <v>100000000000</v>
      </c>
      <c r="H18" s="7"/>
      <c r="I18" s="7">
        <v>0</v>
      </c>
      <c r="K18" s="12">
        <v>0</v>
      </c>
    </row>
    <row r="19" spans="1:11" x14ac:dyDescent="0.55000000000000004">
      <c r="A19" s="3" t="s">
        <v>80</v>
      </c>
      <c r="C19" s="7">
        <v>80000000000</v>
      </c>
      <c r="D19" s="7"/>
      <c r="E19" s="7">
        <v>0</v>
      </c>
      <c r="F19" s="7"/>
      <c r="G19" s="7">
        <v>0</v>
      </c>
      <c r="H19" s="7"/>
      <c r="I19" s="7">
        <v>80000000000</v>
      </c>
      <c r="K19" s="12">
        <v>6.7275612048548154E-3</v>
      </c>
    </row>
    <row r="20" spans="1:11" x14ac:dyDescent="0.55000000000000004">
      <c r="A20" s="3" t="s">
        <v>99</v>
      </c>
      <c r="C20" s="7">
        <v>250000000000</v>
      </c>
      <c r="D20" s="7"/>
      <c r="E20" s="7">
        <v>0</v>
      </c>
      <c r="F20" s="7"/>
      <c r="G20" s="7">
        <v>250000000000</v>
      </c>
      <c r="H20" s="7"/>
      <c r="I20" s="7">
        <v>0</v>
      </c>
      <c r="K20" s="12">
        <v>0</v>
      </c>
    </row>
    <row r="21" spans="1:11" x14ac:dyDescent="0.55000000000000004">
      <c r="A21" s="3" t="s">
        <v>99</v>
      </c>
      <c r="C21" s="7">
        <v>100000000000</v>
      </c>
      <c r="D21" s="7"/>
      <c r="E21" s="7">
        <v>0</v>
      </c>
      <c r="F21" s="7"/>
      <c r="G21" s="7">
        <v>100000000000</v>
      </c>
      <c r="H21" s="7"/>
      <c r="I21" s="7">
        <v>0</v>
      </c>
      <c r="K21" s="12">
        <v>0</v>
      </c>
    </row>
    <row r="22" spans="1:11" x14ac:dyDescent="0.55000000000000004">
      <c r="A22" s="3" t="s">
        <v>99</v>
      </c>
      <c r="C22" s="7">
        <v>500000000000</v>
      </c>
      <c r="D22" s="7"/>
      <c r="E22" s="7">
        <v>0</v>
      </c>
      <c r="F22" s="7"/>
      <c r="G22" s="7">
        <v>500000000000</v>
      </c>
      <c r="H22" s="7"/>
      <c r="I22" s="7">
        <v>0</v>
      </c>
      <c r="K22" s="12">
        <v>0</v>
      </c>
    </row>
    <row r="23" spans="1:11" x14ac:dyDescent="0.55000000000000004">
      <c r="A23" s="3" t="s">
        <v>99</v>
      </c>
      <c r="C23" s="7">
        <v>100000000000</v>
      </c>
      <c r="D23" s="7"/>
      <c r="E23" s="7">
        <v>0</v>
      </c>
      <c r="F23" s="7"/>
      <c r="G23" s="7">
        <v>100000000000</v>
      </c>
      <c r="H23" s="7"/>
      <c r="I23" s="7">
        <v>0</v>
      </c>
      <c r="K23" s="12">
        <v>0</v>
      </c>
    </row>
    <row r="24" spans="1:11" x14ac:dyDescent="0.55000000000000004">
      <c r="A24" s="3" t="s">
        <v>87</v>
      </c>
      <c r="C24" s="7">
        <v>90000000000</v>
      </c>
      <c r="D24" s="7"/>
      <c r="E24" s="7">
        <v>0</v>
      </c>
      <c r="F24" s="7"/>
      <c r="G24" s="7">
        <v>90000000000</v>
      </c>
      <c r="H24" s="7"/>
      <c r="I24" s="7">
        <v>0</v>
      </c>
      <c r="K24" s="12">
        <v>0</v>
      </c>
    </row>
    <row r="25" spans="1:11" ht="24.75" thickBot="1" x14ac:dyDescent="0.6">
      <c r="A25" s="3" t="s">
        <v>94</v>
      </c>
      <c r="C25" s="7">
        <v>200000000000</v>
      </c>
      <c r="D25" s="7"/>
      <c r="E25" s="7">
        <v>0</v>
      </c>
      <c r="F25" s="7"/>
      <c r="G25" s="7">
        <v>200000000000</v>
      </c>
      <c r="H25" s="7"/>
      <c r="I25" s="7">
        <v>0</v>
      </c>
      <c r="K25" s="12">
        <v>0</v>
      </c>
    </row>
    <row r="26" spans="1:11" ht="24.75" thickBot="1" x14ac:dyDescent="0.6">
      <c r="A26" s="3" t="s">
        <v>70</v>
      </c>
      <c r="C26" s="6">
        <f>SUM(C8:C25)</f>
        <v>2271713862399</v>
      </c>
      <c r="E26" s="6">
        <f>SUM(E8:E25)</f>
        <v>4696634013362</v>
      </c>
      <c r="G26" s="6">
        <f>SUM(G8:G25)</f>
        <v>6212870966770</v>
      </c>
      <c r="I26" s="6">
        <f>SUM(I8:I25)</f>
        <v>755476908991</v>
      </c>
      <c r="K26" s="14">
        <f>SUM(K8:K25)</f>
        <v>6.353146430114355E-2</v>
      </c>
    </row>
    <row r="27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rightToLeft="1" topLeftCell="A22" workbookViewId="0">
      <selection activeCell="C40" sqref="C40"/>
    </sheetView>
  </sheetViews>
  <sheetFormatPr defaultRowHeight="24" x14ac:dyDescent="0.55000000000000004"/>
  <cols>
    <col min="1" max="1" width="33.5703125" style="3" bestFit="1" customWidth="1"/>
    <col min="2" max="2" width="1" style="3" customWidth="1"/>
    <col min="3" max="3" width="15.42578125" style="3" bestFit="1" customWidth="1"/>
    <col min="4" max="4" width="1" style="3" customWidth="1"/>
    <col min="5" max="5" width="18.85546875" style="3" customWidth="1"/>
    <col min="6" max="6" width="1" style="3" customWidth="1"/>
    <col min="7" max="7" width="22.7109375" style="3" customWidth="1"/>
    <col min="8" max="8" width="1" style="3" customWidth="1"/>
    <col min="9" max="9" width="16.57031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16.5703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  <c r="L3" s="1" t="s">
        <v>106</v>
      </c>
      <c r="M3" s="1" t="s">
        <v>106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5.5" thickBot="1" x14ac:dyDescent="0.6">
      <c r="A6" s="13" t="s">
        <v>107</v>
      </c>
      <c r="C6" s="2" t="s">
        <v>108</v>
      </c>
      <c r="D6" s="2" t="s">
        <v>108</v>
      </c>
      <c r="E6" s="2" t="s">
        <v>108</v>
      </c>
      <c r="F6" s="2" t="s">
        <v>108</v>
      </c>
      <c r="G6" s="2" t="s">
        <v>108</v>
      </c>
      <c r="I6" s="2" t="s">
        <v>109</v>
      </c>
      <c r="J6" s="2" t="s">
        <v>109</v>
      </c>
      <c r="K6" s="2" t="s">
        <v>109</v>
      </c>
      <c r="L6" s="2" t="s">
        <v>109</v>
      </c>
      <c r="M6" s="2" t="s">
        <v>109</v>
      </c>
    </row>
    <row r="7" spans="1:13" ht="25.5" thickBot="1" x14ac:dyDescent="0.6">
      <c r="A7" s="2" t="s">
        <v>110</v>
      </c>
      <c r="C7" s="2" t="s">
        <v>111</v>
      </c>
      <c r="E7" s="2" t="s">
        <v>112</v>
      </c>
      <c r="G7" s="2" t="s">
        <v>113</v>
      </c>
      <c r="I7" s="2" t="s">
        <v>111</v>
      </c>
      <c r="K7" s="2" t="s">
        <v>112</v>
      </c>
      <c r="M7" s="2" t="s">
        <v>113</v>
      </c>
    </row>
    <row r="8" spans="1:13" x14ac:dyDescent="0.55000000000000004">
      <c r="A8" s="3" t="s">
        <v>78</v>
      </c>
      <c r="C8" s="7">
        <v>2054995635</v>
      </c>
      <c r="D8" s="7"/>
      <c r="E8" s="7">
        <v>0</v>
      </c>
      <c r="F8" s="7"/>
      <c r="G8" s="7">
        <f>C8+E8</f>
        <v>2054995635</v>
      </c>
      <c r="H8" s="7"/>
      <c r="I8" s="7">
        <v>9076257993</v>
      </c>
      <c r="J8" s="7"/>
      <c r="K8" s="7">
        <v>0</v>
      </c>
      <c r="L8" s="7"/>
      <c r="M8" s="7">
        <f>I8-K8</f>
        <v>9076257993</v>
      </c>
    </row>
    <row r="9" spans="1:13" x14ac:dyDescent="0.55000000000000004">
      <c r="A9" s="3" t="s">
        <v>80</v>
      </c>
      <c r="C9" s="7">
        <v>21126</v>
      </c>
      <c r="D9" s="7"/>
      <c r="E9" s="7">
        <v>0</v>
      </c>
      <c r="F9" s="7"/>
      <c r="G9" s="7">
        <f t="shared" ref="G9:G31" si="0">C9+E9</f>
        <v>21126</v>
      </c>
      <c r="H9" s="7"/>
      <c r="I9" s="7">
        <v>335236</v>
      </c>
      <c r="J9" s="7"/>
      <c r="K9" s="7">
        <v>0</v>
      </c>
      <c r="L9" s="7"/>
      <c r="M9" s="7">
        <f t="shared" ref="M9:M31" si="1">I9-K9</f>
        <v>335236</v>
      </c>
    </row>
    <row r="10" spans="1:13" x14ac:dyDescent="0.55000000000000004">
      <c r="A10" s="3" t="s">
        <v>82</v>
      </c>
      <c r="C10" s="7">
        <v>0</v>
      </c>
      <c r="D10" s="7"/>
      <c r="E10" s="7">
        <v>0</v>
      </c>
      <c r="F10" s="7"/>
      <c r="G10" s="7">
        <f t="shared" si="0"/>
        <v>0</v>
      </c>
      <c r="H10" s="7"/>
      <c r="I10" s="7">
        <v>614787</v>
      </c>
      <c r="J10" s="7"/>
      <c r="K10" s="7">
        <v>0</v>
      </c>
      <c r="L10" s="7"/>
      <c r="M10" s="7">
        <f t="shared" si="1"/>
        <v>614787</v>
      </c>
    </row>
    <row r="11" spans="1:13" x14ac:dyDescent="0.55000000000000004">
      <c r="A11" s="3" t="s">
        <v>84</v>
      </c>
      <c r="C11" s="7">
        <v>3368</v>
      </c>
      <c r="D11" s="7"/>
      <c r="E11" s="7">
        <v>0</v>
      </c>
      <c r="F11" s="7"/>
      <c r="G11" s="7">
        <f t="shared" si="0"/>
        <v>3368</v>
      </c>
      <c r="H11" s="7"/>
      <c r="I11" s="7">
        <v>113139</v>
      </c>
      <c r="J11" s="7"/>
      <c r="K11" s="7">
        <v>0</v>
      </c>
      <c r="L11" s="7"/>
      <c r="M11" s="7">
        <f t="shared" si="1"/>
        <v>113139</v>
      </c>
    </row>
    <row r="12" spans="1:13" x14ac:dyDescent="0.55000000000000004">
      <c r="A12" s="3" t="s">
        <v>84</v>
      </c>
      <c r="C12" s="7">
        <v>0</v>
      </c>
      <c r="D12" s="7"/>
      <c r="E12" s="7">
        <v>0</v>
      </c>
      <c r="F12" s="7"/>
      <c r="G12" s="7">
        <f t="shared" si="0"/>
        <v>0</v>
      </c>
      <c r="H12" s="7"/>
      <c r="I12" s="7">
        <v>8631147564</v>
      </c>
      <c r="J12" s="7"/>
      <c r="K12" s="7">
        <v>0</v>
      </c>
      <c r="L12" s="7"/>
      <c r="M12" s="7">
        <f t="shared" si="1"/>
        <v>8631147564</v>
      </c>
    </row>
    <row r="13" spans="1:13" x14ac:dyDescent="0.55000000000000004">
      <c r="A13" s="3" t="s">
        <v>87</v>
      </c>
      <c r="C13" s="7">
        <v>0</v>
      </c>
      <c r="D13" s="7"/>
      <c r="E13" s="7">
        <v>0</v>
      </c>
      <c r="F13" s="7"/>
      <c r="G13" s="7">
        <f t="shared" si="0"/>
        <v>0</v>
      </c>
      <c r="H13" s="7"/>
      <c r="I13" s="7">
        <v>5803278687</v>
      </c>
      <c r="J13" s="7"/>
      <c r="K13" s="7">
        <v>0</v>
      </c>
      <c r="L13" s="7"/>
      <c r="M13" s="7">
        <f t="shared" si="1"/>
        <v>5803278687</v>
      </c>
    </row>
    <row r="14" spans="1:13" x14ac:dyDescent="0.55000000000000004">
      <c r="A14" s="3" t="s">
        <v>87</v>
      </c>
      <c r="C14" s="7">
        <v>2940983615</v>
      </c>
      <c r="D14" s="7"/>
      <c r="E14" s="7">
        <v>-101995</v>
      </c>
      <c r="F14" s="7"/>
      <c r="G14" s="7">
        <f t="shared" si="0"/>
        <v>2940881620</v>
      </c>
      <c r="H14" s="7"/>
      <c r="I14" s="7">
        <v>16593442613</v>
      </c>
      <c r="J14" s="7"/>
      <c r="K14" s="7">
        <v>18053110</v>
      </c>
      <c r="L14" s="7"/>
      <c r="M14" s="7">
        <f t="shared" si="1"/>
        <v>16575389503</v>
      </c>
    </row>
    <row r="15" spans="1:13" x14ac:dyDescent="0.55000000000000004">
      <c r="A15" s="3" t="s">
        <v>80</v>
      </c>
      <c r="C15" s="7">
        <v>0</v>
      </c>
      <c r="D15" s="7"/>
      <c r="E15" s="7">
        <v>0</v>
      </c>
      <c r="F15" s="7"/>
      <c r="G15" s="7">
        <f t="shared" si="0"/>
        <v>0</v>
      </c>
      <c r="H15" s="7"/>
      <c r="I15" s="7">
        <v>6624657533</v>
      </c>
      <c r="J15" s="7"/>
      <c r="K15" s="7">
        <v>0</v>
      </c>
      <c r="L15" s="7"/>
      <c r="M15" s="7">
        <f t="shared" si="1"/>
        <v>6624657533</v>
      </c>
    </row>
    <row r="16" spans="1:13" x14ac:dyDescent="0.55000000000000004">
      <c r="A16" s="3" t="s">
        <v>80</v>
      </c>
      <c r="C16" s="7">
        <v>3452054793</v>
      </c>
      <c r="D16" s="7"/>
      <c r="E16" s="7">
        <v>0</v>
      </c>
      <c r="F16" s="7"/>
      <c r="G16" s="7">
        <f t="shared" si="0"/>
        <v>3452054793</v>
      </c>
      <c r="H16" s="7"/>
      <c r="I16" s="7">
        <v>13064361099</v>
      </c>
      <c r="J16" s="7"/>
      <c r="K16" s="7">
        <v>15194127</v>
      </c>
      <c r="L16" s="7"/>
      <c r="M16" s="7">
        <f t="shared" si="1"/>
        <v>13049166972</v>
      </c>
    </row>
    <row r="17" spans="1:13" x14ac:dyDescent="0.55000000000000004">
      <c r="A17" s="3" t="s">
        <v>80</v>
      </c>
      <c r="C17" s="7">
        <v>0</v>
      </c>
      <c r="D17" s="7"/>
      <c r="E17" s="7">
        <v>0</v>
      </c>
      <c r="F17" s="7"/>
      <c r="G17" s="7">
        <f t="shared" si="0"/>
        <v>0</v>
      </c>
      <c r="H17" s="7"/>
      <c r="I17" s="7">
        <v>2013698629</v>
      </c>
      <c r="J17" s="7"/>
      <c r="K17" s="7">
        <v>0</v>
      </c>
      <c r="L17" s="7"/>
      <c r="M17" s="7">
        <f t="shared" si="1"/>
        <v>2013698629</v>
      </c>
    </row>
    <row r="18" spans="1:13" x14ac:dyDescent="0.55000000000000004">
      <c r="A18" s="3" t="s">
        <v>80</v>
      </c>
      <c r="C18" s="7">
        <v>2465753424</v>
      </c>
      <c r="D18" s="7"/>
      <c r="E18" s="7">
        <v>0</v>
      </c>
      <c r="F18" s="7"/>
      <c r="G18" s="7">
        <f t="shared" si="0"/>
        <v>2465753424</v>
      </c>
      <c r="H18" s="7"/>
      <c r="I18" s="7">
        <v>8042069008</v>
      </c>
      <c r="J18" s="7"/>
      <c r="K18" s="7">
        <v>11736060</v>
      </c>
      <c r="L18" s="7"/>
      <c r="M18" s="7">
        <f t="shared" si="1"/>
        <v>8030332948</v>
      </c>
    </row>
    <row r="19" spans="1:13" x14ac:dyDescent="0.55000000000000004">
      <c r="A19" s="3" t="s">
        <v>91</v>
      </c>
      <c r="C19" s="7">
        <v>6147542</v>
      </c>
      <c r="D19" s="7"/>
      <c r="E19" s="7">
        <v>-8004977</v>
      </c>
      <c r="F19" s="7"/>
      <c r="G19" s="7">
        <f t="shared" si="0"/>
        <v>-1857435</v>
      </c>
      <c r="H19" s="7"/>
      <c r="I19" s="7">
        <v>7745901639</v>
      </c>
      <c r="J19" s="7"/>
      <c r="K19" s="7">
        <v>0</v>
      </c>
      <c r="L19" s="7"/>
      <c r="M19" s="7">
        <f t="shared" si="1"/>
        <v>7745901639</v>
      </c>
    </row>
    <row r="20" spans="1:13" x14ac:dyDescent="0.55000000000000004">
      <c r="A20" s="3" t="s">
        <v>80</v>
      </c>
      <c r="C20" s="7">
        <v>2465753424</v>
      </c>
      <c r="D20" s="7"/>
      <c r="E20" s="7">
        <v>0</v>
      </c>
      <c r="F20" s="7"/>
      <c r="G20" s="7">
        <f t="shared" si="0"/>
        <v>2465753424</v>
      </c>
      <c r="H20" s="7"/>
      <c r="I20" s="7">
        <v>7027135240</v>
      </c>
      <c r="J20" s="7"/>
      <c r="K20" s="7">
        <v>8411598</v>
      </c>
      <c r="L20" s="7"/>
      <c r="M20" s="7">
        <f t="shared" si="1"/>
        <v>7018723642</v>
      </c>
    </row>
    <row r="21" spans="1:13" x14ac:dyDescent="0.55000000000000004">
      <c r="A21" s="3" t="s">
        <v>94</v>
      </c>
      <c r="C21" s="7">
        <v>51229516</v>
      </c>
      <c r="D21" s="7"/>
      <c r="E21" s="7">
        <v>-14546857</v>
      </c>
      <c r="F21" s="7"/>
      <c r="G21" s="7">
        <f t="shared" si="0"/>
        <v>36682659</v>
      </c>
      <c r="H21" s="7"/>
      <c r="I21" s="7">
        <v>6762295081</v>
      </c>
      <c r="J21" s="7"/>
      <c r="K21" s="7">
        <v>0</v>
      </c>
      <c r="L21" s="7"/>
      <c r="M21" s="7">
        <f t="shared" si="1"/>
        <v>6762295081</v>
      </c>
    </row>
    <row r="22" spans="1:13" x14ac:dyDescent="0.55000000000000004">
      <c r="A22" s="3" t="s">
        <v>87</v>
      </c>
      <c r="C22" s="7">
        <v>2378415301</v>
      </c>
      <c r="D22" s="7"/>
      <c r="E22" s="7">
        <v>-10475193</v>
      </c>
      <c r="F22" s="7"/>
      <c r="G22" s="7">
        <f t="shared" si="0"/>
        <v>2367940108</v>
      </c>
      <c r="H22" s="7"/>
      <c r="I22" s="7">
        <v>6530054626</v>
      </c>
      <c r="J22" s="7"/>
      <c r="K22" s="7">
        <v>3058450</v>
      </c>
      <c r="L22" s="7"/>
      <c r="M22" s="7">
        <f t="shared" si="1"/>
        <v>6526996176</v>
      </c>
    </row>
    <row r="23" spans="1:13" x14ac:dyDescent="0.55000000000000004">
      <c r="A23" s="3" t="s">
        <v>80</v>
      </c>
      <c r="C23" s="7">
        <v>1972602738</v>
      </c>
      <c r="D23" s="7"/>
      <c r="E23" s="7">
        <v>0</v>
      </c>
      <c r="F23" s="7"/>
      <c r="G23" s="7">
        <f t="shared" si="0"/>
        <v>1972602738</v>
      </c>
      <c r="H23" s="7"/>
      <c r="I23" s="7">
        <v>5041380334</v>
      </c>
      <c r="J23" s="7"/>
      <c r="K23" s="7">
        <v>12231384</v>
      </c>
      <c r="L23" s="7"/>
      <c r="M23" s="7">
        <f t="shared" si="1"/>
        <v>5029148950</v>
      </c>
    </row>
    <row r="24" spans="1:13" x14ac:dyDescent="0.55000000000000004">
      <c r="A24" s="3" t="s">
        <v>99</v>
      </c>
      <c r="C24" s="7">
        <v>0</v>
      </c>
      <c r="D24" s="7"/>
      <c r="E24" s="7">
        <v>0</v>
      </c>
      <c r="F24" s="7"/>
      <c r="G24" s="7">
        <f t="shared" si="0"/>
        <v>0</v>
      </c>
      <c r="H24" s="7"/>
      <c r="I24" s="7">
        <v>3113715847</v>
      </c>
      <c r="J24" s="7"/>
      <c r="K24" s="7">
        <v>0</v>
      </c>
      <c r="L24" s="7"/>
      <c r="M24" s="7">
        <f t="shared" si="1"/>
        <v>3113715847</v>
      </c>
    </row>
    <row r="25" spans="1:13" x14ac:dyDescent="0.55000000000000004">
      <c r="A25" s="3" t="s">
        <v>99</v>
      </c>
      <c r="C25" s="7">
        <v>0</v>
      </c>
      <c r="D25" s="7"/>
      <c r="E25" s="7">
        <v>0</v>
      </c>
      <c r="F25" s="7"/>
      <c r="G25" s="7">
        <f t="shared" si="0"/>
        <v>0</v>
      </c>
      <c r="H25" s="7"/>
      <c r="I25" s="7">
        <v>2704016393</v>
      </c>
      <c r="J25" s="7"/>
      <c r="K25" s="7">
        <v>0</v>
      </c>
      <c r="L25" s="7"/>
      <c r="M25" s="7">
        <f t="shared" si="1"/>
        <v>2704016393</v>
      </c>
    </row>
    <row r="26" spans="1:13" x14ac:dyDescent="0.55000000000000004">
      <c r="A26" s="3" t="s">
        <v>99</v>
      </c>
      <c r="C26" s="7">
        <v>423087432</v>
      </c>
      <c r="D26" s="7"/>
      <c r="E26" s="7">
        <v>-17167053</v>
      </c>
      <c r="F26" s="7"/>
      <c r="G26" s="7">
        <f t="shared" si="0"/>
        <v>405920379</v>
      </c>
      <c r="H26" s="7"/>
      <c r="I26" s="7">
        <v>7374590162</v>
      </c>
      <c r="J26" s="7"/>
      <c r="K26" s="7">
        <v>0</v>
      </c>
      <c r="L26" s="7"/>
      <c r="M26" s="7">
        <f t="shared" si="1"/>
        <v>7374590162</v>
      </c>
    </row>
    <row r="27" spans="1:13" x14ac:dyDescent="0.55000000000000004">
      <c r="A27" s="3" t="s">
        <v>99</v>
      </c>
      <c r="C27" s="7">
        <v>167896177</v>
      </c>
      <c r="D27" s="7"/>
      <c r="E27" s="7">
        <v>-5336651</v>
      </c>
      <c r="F27" s="7"/>
      <c r="G27" s="7">
        <f t="shared" si="0"/>
        <v>162559526</v>
      </c>
      <c r="H27" s="7"/>
      <c r="I27" s="7">
        <v>2867896174</v>
      </c>
      <c r="J27" s="7"/>
      <c r="K27" s="7">
        <v>0</v>
      </c>
      <c r="L27" s="7"/>
      <c r="M27" s="7">
        <f t="shared" si="1"/>
        <v>2867896174</v>
      </c>
    </row>
    <row r="28" spans="1:13" x14ac:dyDescent="0.55000000000000004">
      <c r="A28" s="3" t="s">
        <v>99</v>
      </c>
      <c r="C28" s="7">
        <v>23352868852</v>
      </c>
      <c r="D28" s="7"/>
      <c r="E28" s="7">
        <v>0</v>
      </c>
      <c r="F28" s="7"/>
      <c r="G28" s="7">
        <f t="shared" si="0"/>
        <v>23352868852</v>
      </c>
      <c r="H28" s="7"/>
      <c r="I28" s="7">
        <v>23352868852</v>
      </c>
      <c r="J28" s="7"/>
      <c r="K28" s="7">
        <v>0</v>
      </c>
      <c r="L28" s="7"/>
      <c r="M28" s="7">
        <f t="shared" si="1"/>
        <v>23352868852</v>
      </c>
    </row>
    <row r="29" spans="1:13" x14ac:dyDescent="0.55000000000000004">
      <c r="A29" s="3" t="s">
        <v>99</v>
      </c>
      <c r="C29" s="7">
        <v>4553825113</v>
      </c>
      <c r="D29" s="7"/>
      <c r="E29" s="7">
        <v>6734685</v>
      </c>
      <c r="F29" s="7"/>
      <c r="G29" s="7">
        <f t="shared" si="0"/>
        <v>4560559798</v>
      </c>
      <c r="H29" s="7"/>
      <c r="I29" s="7">
        <v>4553825113</v>
      </c>
      <c r="J29" s="7"/>
      <c r="K29" s="7">
        <v>6734685</v>
      </c>
      <c r="L29" s="7"/>
      <c r="M29" s="7">
        <f t="shared" si="1"/>
        <v>4547090428</v>
      </c>
    </row>
    <row r="30" spans="1:13" x14ac:dyDescent="0.55000000000000004">
      <c r="A30" s="3" t="s">
        <v>87</v>
      </c>
      <c r="C30" s="7">
        <v>4026639328</v>
      </c>
      <c r="D30" s="7"/>
      <c r="E30" s="7">
        <v>1727284</v>
      </c>
      <c r="F30" s="7"/>
      <c r="G30" s="7">
        <f t="shared" si="0"/>
        <v>4028366612</v>
      </c>
      <c r="H30" s="7"/>
      <c r="I30" s="7">
        <v>4026639328</v>
      </c>
      <c r="J30" s="7"/>
      <c r="K30" s="7">
        <v>1727284</v>
      </c>
      <c r="L30" s="7"/>
      <c r="M30" s="7">
        <f t="shared" si="1"/>
        <v>4024912044</v>
      </c>
    </row>
    <row r="31" spans="1:13" x14ac:dyDescent="0.55000000000000004">
      <c r="A31" s="3" t="s">
        <v>94</v>
      </c>
      <c r="C31" s="7">
        <v>6885245901</v>
      </c>
      <c r="D31" s="7"/>
      <c r="E31" s="7">
        <v>0</v>
      </c>
      <c r="F31" s="7"/>
      <c r="G31" s="7">
        <f t="shared" si="0"/>
        <v>6885245901</v>
      </c>
      <c r="H31" s="7"/>
      <c r="I31" s="7">
        <v>6885245901</v>
      </c>
      <c r="J31" s="7"/>
      <c r="K31" s="7">
        <v>0</v>
      </c>
      <c r="L31" s="7"/>
      <c r="M31" s="7">
        <f t="shared" si="1"/>
        <v>6885245901</v>
      </c>
    </row>
    <row r="32" spans="1:13" ht="25.5" thickBot="1" x14ac:dyDescent="0.65">
      <c r="A32" s="4" t="s">
        <v>70</v>
      </c>
      <c r="C32" s="15">
        <f>SUM(C8:C31)</f>
        <v>57197523285</v>
      </c>
      <c r="D32" s="7"/>
      <c r="E32" s="15">
        <f>SUM(E8:E31)</f>
        <v>-47170757</v>
      </c>
      <c r="F32" s="7"/>
      <c r="G32" s="15">
        <f>SUM(G8:G31)</f>
        <v>57150352528</v>
      </c>
      <c r="H32" s="7"/>
      <c r="I32" s="15">
        <f>SUM(I8:I31)</f>
        <v>157835540978</v>
      </c>
      <c r="J32" s="7"/>
      <c r="K32" s="15">
        <f>SUM(K8:K31)</f>
        <v>77146698</v>
      </c>
      <c r="L32" s="7"/>
      <c r="M32" s="15">
        <f>SUM(M8:M31)</f>
        <v>157758394280</v>
      </c>
    </row>
    <row r="33" spans="7:13" ht="24.75" thickTop="1" x14ac:dyDescent="0.55000000000000004">
      <c r="G33" s="16"/>
      <c r="M33" s="16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2"/>
  <sheetViews>
    <sheetView rightToLeft="1" workbookViewId="0">
      <selection activeCell="G13" sqref="G13"/>
    </sheetView>
  </sheetViews>
  <sheetFormatPr defaultRowHeight="24" x14ac:dyDescent="0.55000000000000004"/>
  <cols>
    <col min="1" max="1" width="31.42578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27.85546875" style="3" customWidth="1"/>
    <col min="10" max="16384" width="9.140625" style="3"/>
  </cols>
  <sheetData>
    <row r="2" spans="1: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9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</row>
    <row r="4" spans="1: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9" ht="24.75" x14ac:dyDescent="0.55000000000000004">
      <c r="A6" s="2" t="s">
        <v>110</v>
      </c>
      <c r="C6" s="2" t="s">
        <v>75</v>
      </c>
      <c r="D6" s="9"/>
      <c r="E6" s="2" t="s">
        <v>160</v>
      </c>
      <c r="F6" s="9"/>
      <c r="G6" s="2" t="s">
        <v>13</v>
      </c>
    </row>
    <row r="7" spans="1:9" x14ac:dyDescent="0.55000000000000004">
      <c r="A7" s="3" t="s">
        <v>172</v>
      </c>
      <c r="C7" s="11">
        <v>224997053413</v>
      </c>
      <c r="D7" s="9"/>
      <c r="E7" s="12">
        <f>C7/$C$10</f>
        <v>0.79670943747649237</v>
      </c>
      <c r="F7" s="9"/>
      <c r="G7" s="12">
        <v>1.8921018096849321E-2</v>
      </c>
      <c r="I7" s="5"/>
    </row>
    <row r="8" spans="1:9" x14ac:dyDescent="0.55000000000000004">
      <c r="A8" s="3" t="s">
        <v>173</v>
      </c>
      <c r="C8" s="11">
        <v>57197523285</v>
      </c>
      <c r="D8" s="9"/>
      <c r="E8" s="12">
        <f>C8/$C$10</f>
        <v>0.20253512617249222</v>
      </c>
      <c r="F8" s="9"/>
      <c r="G8" s="12">
        <v>4.8099979833243246E-3</v>
      </c>
      <c r="I8" s="5"/>
    </row>
    <row r="9" spans="1:9" x14ac:dyDescent="0.55000000000000004">
      <c r="A9" s="3" t="s">
        <v>171</v>
      </c>
      <c r="C9" s="11">
        <v>213341207</v>
      </c>
      <c r="D9" s="9"/>
      <c r="E9" s="12">
        <f>C9/$C$10</f>
        <v>7.5543635101536517E-4</v>
      </c>
      <c r="F9" s="9"/>
      <c r="G9" s="12">
        <v>1.7940825345126259E-5</v>
      </c>
      <c r="I9" s="5"/>
    </row>
    <row r="10" spans="1:9" ht="24.75" x14ac:dyDescent="0.6">
      <c r="A10" s="4" t="s">
        <v>70</v>
      </c>
      <c r="C10" s="8">
        <f>SUM(C7:C9)</f>
        <v>282407917905</v>
      </c>
      <c r="D10" s="9"/>
      <c r="E10" s="14">
        <f>SUM(E7:E9)</f>
        <v>1</v>
      </c>
      <c r="F10" s="9"/>
      <c r="G10" s="14">
        <f>SUM(G7:G9)</f>
        <v>2.3748956905518773E-2</v>
      </c>
      <c r="I10" s="5"/>
    </row>
    <row r="11" spans="1:9" x14ac:dyDescent="0.55000000000000004">
      <c r="C11" s="9"/>
      <c r="D11" s="9"/>
      <c r="E11" s="9"/>
      <c r="F11" s="9"/>
      <c r="G11" s="9"/>
      <c r="I11" s="5"/>
    </row>
    <row r="12" spans="1:9" x14ac:dyDescent="0.55000000000000004">
      <c r="C12" s="9"/>
      <c r="D12" s="9"/>
      <c r="E12" s="9"/>
      <c r="F12" s="9"/>
      <c r="G12" s="9"/>
      <c r="I12" s="5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3"/>
  <sheetViews>
    <sheetView rightToLeft="1" topLeftCell="B76" workbookViewId="0">
      <selection activeCell="M95" sqref="M95"/>
    </sheetView>
  </sheetViews>
  <sheetFormatPr defaultRowHeight="24" x14ac:dyDescent="0.55000000000000004"/>
  <cols>
    <col min="1" max="1" width="35.7109375" style="3" bestFit="1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  <c r="L3" s="1" t="s">
        <v>106</v>
      </c>
      <c r="M3" s="1" t="s">
        <v>106</v>
      </c>
      <c r="N3" s="1" t="s">
        <v>106</v>
      </c>
      <c r="O3" s="1" t="s">
        <v>106</v>
      </c>
      <c r="P3" s="1" t="s">
        <v>106</v>
      </c>
      <c r="Q3" s="1" t="s">
        <v>106</v>
      </c>
      <c r="R3" s="1" t="s">
        <v>106</v>
      </c>
      <c r="S3" s="1" t="s">
        <v>106</v>
      </c>
      <c r="T3" s="1" t="s">
        <v>106</v>
      </c>
      <c r="U3" s="1" t="s">
        <v>106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108</v>
      </c>
      <c r="D6" s="2" t="s">
        <v>108</v>
      </c>
      <c r="E6" s="2" t="s">
        <v>108</v>
      </c>
      <c r="F6" s="2" t="s">
        <v>108</v>
      </c>
      <c r="G6" s="2" t="s">
        <v>108</v>
      </c>
      <c r="H6" s="2" t="s">
        <v>108</v>
      </c>
      <c r="I6" s="2" t="s">
        <v>108</v>
      </c>
      <c r="J6" s="2" t="s">
        <v>108</v>
      </c>
      <c r="K6" s="2" t="s">
        <v>108</v>
      </c>
      <c r="M6" s="2" t="s">
        <v>109</v>
      </c>
      <c r="N6" s="2" t="s">
        <v>109</v>
      </c>
      <c r="O6" s="2" t="s">
        <v>109</v>
      </c>
      <c r="P6" s="2" t="s">
        <v>109</v>
      </c>
      <c r="Q6" s="2" t="s">
        <v>109</v>
      </c>
      <c r="R6" s="2" t="s">
        <v>109</v>
      </c>
      <c r="S6" s="2" t="s">
        <v>109</v>
      </c>
      <c r="T6" s="2" t="s">
        <v>109</v>
      </c>
      <c r="U6" s="2" t="s">
        <v>109</v>
      </c>
    </row>
    <row r="7" spans="1:21" ht="25.5" thickBot="1" x14ac:dyDescent="0.6">
      <c r="A7" s="2" t="s">
        <v>3</v>
      </c>
      <c r="C7" s="2" t="s">
        <v>157</v>
      </c>
      <c r="E7" s="2" t="s">
        <v>158</v>
      </c>
      <c r="G7" s="2" t="s">
        <v>159</v>
      </c>
      <c r="I7" s="2" t="s">
        <v>75</v>
      </c>
      <c r="K7" s="2" t="s">
        <v>160</v>
      </c>
      <c r="M7" s="2" t="s">
        <v>157</v>
      </c>
      <c r="O7" s="2" t="s">
        <v>158</v>
      </c>
      <c r="Q7" s="2" t="s">
        <v>159</v>
      </c>
      <c r="S7" s="2" t="s">
        <v>75</v>
      </c>
      <c r="U7" s="2" t="s">
        <v>160</v>
      </c>
    </row>
    <row r="8" spans="1:21" x14ac:dyDescent="0.55000000000000004">
      <c r="A8" s="3" t="s">
        <v>67</v>
      </c>
      <c r="C8" s="7">
        <v>0</v>
      </c>
      <c r="D8" s="7"/>
      <c r="E8" s="7">
        <v>725518336</v>
      </c>
      <c r="F8" s="7"/>
      <c r="G8" s="7">
        <v>727257171</v>
      </c>
      <c r="H8" s="7"/>
      <c r="I8" s="7">
        <f>C8+E8+G8</f>
        <v>1452775507</v>
      </c>
      <c r="K8" s="12">
        <f>I8/$I$82</f>
        <v>6.4568645898367165E-3</v>
      </c>
      <c r="M8" s="7">
        <v>0</v>
      </c>
      <c r="N8" s="7"/>
      <c r="O8" s="7">
        <v>725518336</v>
      </c>
      <c r="P8" s="7"/>
      <c r="Q8" s="7">
        <v>727257171</v>
      </c>
      <c r="R8" s="7"/>
      <c r="S8" s="7">
        <f>M8+O8+Q8</f>
        <v>1452775507</v>
      </c>
      <c r="U8" s="12">
        <f>S8/$S$82</f>
        <v>4.8584083106122035E-4</v>
      </c>
    </row>
    <row r="9" spans="1:21" x14ac:dyDescent="0.55000000000000004">
      <c r="A9" s="3" t="s">
        <v>23</v>
      </c>
      <c r="C9" s="7">
        <v>36654338222</v>
      </c>
      <c r="D9" s="7"/>
      <c r="E9" s="7">
        <v>-18948988531</v>
      </c>
      <c r="F9" s="7"/>
      <c r="G9" s="7">
        <v>7031958767</v>
      </c>
      <c r="H9" s="7"/>
      <c r="I9" s="7">
        <f t="shared" ref="I9:I72" si="0">C9+E9+G9</f>
        <v>24737308458</v>
      </c>
      <c r="K9" s="12">
        <f t="shared" ref="K9:K72" si="1">I9/$I$82</f>
        <v>0.10994503298046619</v>
      </c>
      <c r="M9" s="7">
        <v>36654338222</v>
      </c>
      <c r="N9" s="7"/>
      <c r="O9" s="7">
        <v>13535186825</v>
      </c>
      <c r="P9" s="7"/>
      <c r="Q9" s="7">
        <v>12761520993</v>
      </c>
      <c r="R9" s="7"/>
      <c r="S9" s="7">
        <f t="shared" ref="S9:S72" si="2">M9+O9+Q9</f>
        <v>62951046040</v>
      </c>
      <c r="U9" s="12">
        <f t="shared" ref="U9:U72" si="3">S9/$S$82</f>
        <v>2.1052246804052668E-2</v>
      </c>
    </row>
    <row r="10" spans="1:21" x14ac:dyDescent="0.55000000000000004">
      <c r="A10" s="3" t="s">
        <v>68</v>
      </c>
      <c r="C10" s="7">
        <v>0</v>
      </c>
      <c r="D10" s="7"/>
      <c r="E10" s="7">
        <v>352293185</v>
      </c>
      <c r="F10" s="7"/>
      <c r="G10" s="7">
        <v>442400592</v>
      </c>
      <c r="H10" s="7"/>
      <c r="I10" s="7">
        <f t="shared" si="0"/>
        <v>794693777</v>
      </c>
      <c r="K10" s="12">
        <f t="shared" si="1"/>
        <v>3.5320185973337008E-3</v>
      </c>
      <c r="M10" s="7">
        <v>0</v>
      </c>
      <c r="N10" s="7"/>
      <c r="O10" s="7">
        <v>352293185</v>
      </c>
      <c r="P10" s="7"/>
      <c r="Q10" s="7">
        <v>442400592</v>
      </c>
      <c r="R10" s="7"/>
      <c r="S10" s="7">
        <f t="shared" si="2"/>
        <v>794693777</v>
      </c>
      <c r="U10" s="12">
        <f t="shared" si="3"/>
        <v>2.6576348733614775E-4</v>
      </c>
    </row>
    <row r="11" spans="1:21" x14ac:dyDescent="0.55000000000000004">
      <c r="A11" s="3" t="s">
        <v>69</v>
      </c>
      <c r="C11" s="7">
        <v>0</v>
      </c>
      <c r="D11" s="7"/>
      <c r="E11" s="7">
        <v>333361878</v>
      </c>
      <c r="F11" s="7"/>
      <c r="G11" s="7">
        <v>821008183</v>
      </c>
      <c r="H11" s="7"/>
      <c r="I11" s="7">
        <f t="shared" si="0"/>
        <v>1154370061</v>
      </c>
      <c r="K11" s="12">
        <f t="shared" si="1"/>
        <v>5.130600794496014E-3</v>
      </c>
      <c r="M11" s="7">
        <v>0</v>
      </c>
      <c r="N11" s="7"/>
      <c r="O11" s="7">
        <v>333361878</v>
      </c>
      <c r="P11" s="7"/>
      <c r="Q11" s="7">
        <v>821008183</v>
      </c>
      <c r="R11" s="7"/>
      <c r="S11" s="7">
        <f t="shared" si="2"/>
        <v>1154370061</v>
      </c>
      <c r="U11" s="12">
        <f t="shared" si="3"/>
        <v>3.8604733290594471E-4</v>
      </c>
    </row>
    <row r="12" spans="1:21" x14ac:dyDescent="0.55000000000000004">
      <c r="A12" s="3" t="s">
        <v>44</v>
      </c>
      <c r="C12" s="7">
        <v>0</v>
      </c>
      <c r="D12" s="7"/>
      <c r="E12" s="7">
        <v>261489402904</v>
      </c>
      <c r="F12" s="7"/>
      <c r="G12" s="7">
        <v>284354267617</v>
      </c>
      <c r="H12" s="7"/>
      <c r="I12" s="7">
        <f t="shared" si="0"/>
        <v>545843670521</v>
      </c>
      <c r="K12" s="12">
        <f t="shared" si="1"/>
        <v>2.4260036397857196</v>
      </c>
      <c r="M12" s="7">
        <v>0</v>
      </c>
      <c r="N12" s="7"/>
      <c r="O12" s="7">
        <v>955284874957</v>
      </c>
      <c r="P12" s="7"/>
      <c r="Q12" s="7">
        <v>405075308539</v>
      </c>
      <c r="R12" s="7"/>
      <c r="S12" s="7">
        <f t="shared" si="2"/>
        <v>1360360183496</v>
      </c>
      <c r="U12" s="12">
        <f t="shared" si="3"/>
        <v>0.45493506664157357</v>
      </c>
    </row>
    <row r="13" spans="1:21" x14ac:dyDescent="0.55000000000000004">
      <c r="A13" s="3" t="s">
        <v>30</v>
      </c>
      <c r="C13" s="7">
        <v>0</v>
      </c>
      <c r="D13" s="7"/>
      <c r="E13" s="7">
        <v>0</v>
      </c>
      <c r="F13" s="7"/>
      <c r="G13" s="7">
        <v>1834479344</v>
      </c>
      <c r="H13" s="7"/>
      <c r="I13" s="7">
        <f t="shared" si="0"/>
        <v>1834479344</v>
      </c>
      <c r="K13" s="12">
        <f t="shared" si="1"/>
        <v>8.1533483046672042E-3</v>
      </c>
      <c r="M13" s="7">
        <v>0</v>
      </c>
      <c r="N13" s="7"/>
      <c r="O13" s="7">
        <v>0</v>
      </c>
      <c r="P13" s="7"/>
      <c r="Q13" s="7">
        <v>3284487743</v>
      </c>
      <c r="R13" s="7"/>
      <c r="S13" s="7">
        <f t="shared" si="2"/>
        <v>3284487743</v>
      </c>
      <c r="U13" s="12">
        <f t="shared" si="3"/>
        <v>1.0984066340468058E-3</v>
      </c>
    </row>
    <row r="14" spans="1:21" x14ac:dyDescent="0.55000000000000004">
      <c r="A14" s="3" t="s">
        <v>25</v>
      </c>
      <c r="C14" s="7">
        <v>0</v>
      </c>
      <c r="D14" s="7"/>
      <c r="E14" s="7">
        <v>429651508</v>
      </c>
      <c r="F14" s="7"/>
      <c r="G14" s="7">
        <v>4580980483</v>
      </c>
      <c r="H14" s="7"/>
      <c r="I14" s="7">
        <f t="shared" si="0"/>
        <v>5010631991</v>
      </c>
      <c r="K14" s="12">
        <f t="shared" si="1"/>
        <v>2.2269767159139572E-2</v>
      </c>
      <c r="M14" s="7">
        <v>0</v>
      </c>
      <c r="N14" s="7"/>
      <c r="O14" s="7">
        <v>2297226428</v>
      </c>
      <c r="P14" s="7"/>
      <c r="Q14" s="7">
        <v>4580980483</v>
      </c>
      <c r="R14" s="7"/>
      <c r="S14" s="7">
        <f t="shared" si="2"/>
        <v>6878206911</v>
      </c>
      <c r="U14" s="12">
        <f t="shared" si="3"/>
        <v>2.3002272173158747E-3</v>
      </c>
    </row>
    <row r="15" spans="1:21" x14ac:dyDescent="0.55000000000000004">
      <c r="A15" s="3" t="s">
        <v>147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K15" s="12">
        <f t="shared" si="1"/>
        <v>0</v>
      </c>
      <c r="M15" s="7">
        <v>0</v>
      </c>
      <c r="N15" s="7"/>
      <c r="O15" s="7">
        <v>0</v>
      </c>
      <c r="P15" s="7"/>
      <c r="Q15" s="7">
        <v>19015236557</v>
      </c>
      <c r="R15" s="7"/>
      <c r="S15" s="7">
        <f t="shared" si="2"/>
        <v>19015236557</v>
      </c>
      <c r="U15" s="12">
        <f t="shared" si="3"/>
        <v>6.3591231316639883E-3</v>
      </c>
    </row>
    <row r="16" spans="1:21" x14ac:dyDescent="0.55000000000000004">
      <c r="A16" s="3" t="s">
        <v>51</v>
      </c>
      <c r="C16" s="7">
        <v>0</v>
      </c>
      <c r="D16" s="7"/>
      <c r="E16" s="7">
        <v>-13156554336</v>
      </c>
      <c r="F16" s="7"/>
      <c r="G16" s="7">
        <v>0</v>
      </c>
      <c r="H16" s="7"/>
      <c r="I16" s="7">
        <f t="shared" si="0"/>
        <v>-13156554336</v>
      </c>
      <c r="K16" s="12">
        <f t="shared" si="1"/>
        <v>-5.8474340603252691E-2</v>
      </c>
      <c r="M16" s="7">
        <v>0</v>
      </c>
      <c r="N16" s="7"/>
      <c r="O16" s="7">
        <v>-9937129185</v>
      </c>
      <c r="P16" s="7"/>
      <c r="Q16" s="7">
        <v>5645755286</v>
      </c>
      <c r="R16" s="7"/>
      <c r="S16" s="7">
        <f t="shared" si="2"/>
        <v>-4291373899</v>
      </c>
      <c r="U16" s="12">
        <f t="shared" si="3"/>
        <v>-1.4351320293043662E-3</v>
      </c>
    </row>
    <row r="17" spans="1:21" x14ac:dyDescent="0.55000000000000004">
      <c r="A17" s="3" t="s">
        <v>48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K17" s="12">
        <f t="shared" si="1"/>
        <v>0</v>
      </c>
      <c r="M17" s="7">
        <v>43555500000</v>
      </c>
      <c r="N17" s="7"/>
      <c r="O17" s="7">
        <v>26193746165</v>
      </c>
      <c r="P17" s="7"/>
      <c r="Q17" s="7">
        <v>-118344501</v>
      </c>
      <c r="R17" s="7"/>
      <c r="S17" s="7">
        <f t="shared" si="2"/>
        <v>69630901664</v>
      </c>
      <c r="U17" s="12">
        <f t="shared" si="3"/>
        <v>2.3286140886170564E-2</v>
      </c>
    </row>
    <row r="18" spans="1:21" x14ac:dyDescent="0.55000000000000004">
      <c r="A18" s="3" t="s">
        <v>36</v>
      </c>
      <c r="C18" s="7">
        <v>0</v>
      </c>
      <c r="D18" s="7"/>
      <c r="E18" s="7">
        <v>-2075015000</v>
      </c>
      <c r="F18" s="7"/>
      <c r="G18" s="7">
        <v>0</v>
      </c>
      <c r="H18" s="7"/>
      <c r="I18" s="7">
        <f t="shared" si="0"/>
        <v>-2075015000</v>
      </c>
      <c r="K18" s="12">
        <f t="shared" si="1"/>
        <v>-9.2224096650330122E-3</v>
      </c>
      <c r="M18" s="7">
        <v>36535278000</v>
      </c>
      <c r="N18" s="7"/>
      <c r="O18" s="7">
        <v>-3211297938</v>
      </c>
      <c r="P18" s="7"/>
      <c r="Q18" s="7">
        <v>-9759117830</v>
      </c>
      <c r="R18" s="7"/>
      <c r="S18" s="7">
        <f t="shared" si="2"/>
        <v>23564862232</v>
      </c>
      <c r="U18" s="12">
        <f t="shared" si="3"/>
        <v>7.8806203680291276E-3</v>
      </c>
    </row>
    <row r="19" spans="1:21" x14ac:dyDescent="0.55000000000000004">
      <c r="A19" s="3" t="s">
        <v>38</v>
      </c>
      <c r="C19" s="7">
        <v>0</v>
      </c>
      <c r="D19" s="7"/>
      <c r="E19" s="7">
        <v>-11446332385</v>
      </c>
      <c r="F19" s="7"/>
      <c r="G19" s="7">
        <v>0</v>
      </c>
      <c r="H19" s="7"/>
      <c r="I19" s="7">
        <f t="shared" si="0"/>
        <v>-11446332385</v>
      </c>
      <c r="K19" s="12">
        <f t="shared" si="1"/>
        <v>-5.0873254610980821E-2</v>
      </c>
      <c r="M19" s="7">
        <v>13902254400</v>
      </c>
      <c r="N19" s="7"/>
      <c r="O19" s="7">
        <v>-800605725</v>
      </c>
      <c r="P19" s="7"/>
      <c r="Q19" s="7">
        <v>6051317889</v>
      </c>
      <c r="R19" s="7"/>
      <c r="S19" s="7">
        <f t="shared" si="2"/>
        <v>19152966564</v>
      </c>
      <c r="U19" s="12">
        <f t="shared" si="3"/>
        <v>6.4051831462639914E-3</v>
      </c>
    </row>
    <row r="20" spans="1:21" x14ac:dyDescent="0.55000000000000004">
      <c r="A20" s="3" t="s">
        <v>57</v>
      </c>
      <c r="C20" s="7">
        <v>0</v>
      </c>
      <c r="D20" s="7"/>
      <c r="E20" s="7">
        <v>-18495937908</v>
      </c>
      <c r="F20" s="7"/>
      <c r="G20" s="7">
        <v>0</v>
      </c>
      <c r="H20" s="7"/>
      <c r="I20" s="7">
        <f t="shared" si="0"/>
        <v>-18495937908</v>
      </c>
      <c r="K20" s="12">
        <f t="shared" si="1"/>
        <v>-8.2205245035139346E-2</v>
      </c>
      <c r="M20" s="7">
        <v>0</v>
      </c>
      <c r="N20" s="7"/>
      <c r="O20" s="7">
        <v>12859578836</v>
      </c>
      <c r="P20" s="7"/>
      <c r="Q20" s="7">
        <v>9098451763</v>
      </c>
      <c r="R20" s="7"/>
      <c r="S20" s="7">
        <f t="shared" si="2"/>
        <v>21958030599</v>
      </c>
      <c r="U20" s="12">
        <f t="shared" si="3"/>
        <v>7.3432597006784931E-3</v>
      </c>
    </row>
    <row r="21" spans="1:21" x14ac:dyDescent="0.55000000000000004">
      <c r="A21" s="3" t="s">
        <v>148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12">
        <f t="shared" si="1"/>
        <v>0</v>
      </c>
      <c r="M21" s="7">
        <v>0</v>
      </c>
      <c r="N21" s="7"/>
      <c r="O21" s="7">
        <v>0</v>
      </c>
      <c r="P21" s="7"/>
      <c r="Q21" s="7">
        <v>1523405710</v>
      </c>
      <c r="R21" s="7"/>
      <c r="S21" s="7">
        <f t="shared" si="2"/>
        <v>1523405710</v>
      </c>
      <c r="U21" s="12">
        <f t="shared" si="3"/>
        <v>5.0946116080810859E-4</v>
      </c>
    </row>
    <row r="22" spans="1:21" x14ac:dyDescent="0.55000000000000004">
      <c r="A22" s="3" t="s">
        <v>53</v>
      </c>
      <c r="C22" s="7">
        <v>0</v>
      </c>
      <c r="D22" s="7"/>
      <c r="E22" s="7">
        <v>-10572723960</v>
      </c>
      <c r="F22" s="7"/>
      <c r="G22" s="7">
        <v>0</v>
      </c>
      <c r="H22" s="7"/>
      <c r="I22" s="7">
        <f t="shared" si="0"/>
        <v>-10572723960</v>
      </c>
      <c r="K22" s="12">
        <f t="shared" si="1"/>
        <v>-4.6990499651535095E-2</v>
      </c>
      <c r="M22" s="7">
        <v>0</v>
      </c>
      <c r="N22" s="7"/>
      <c r="O22" s="7">
        <v>1717158457</v>
      </c>
      <c r="P22" s="7"/>
      <c r="Q22" s="7">
        <v>8275566389</v>
      </c>
      <c r="R22" s="7"/>
      <c r="S22" s="7">
        <f t="shared" si="2"/>
        <v>9992724846</v>
      </c>
      <c r="U22" s="12">
        <f t="shared" si="3"/>
        <v>3.3417921216004815E-3</v>
      </c>
    </row>
    <row r="23" spans="1:21" x14ac:dyDescent="0.55000000000000004">
      <c r="A23" s="3" t="s">
        <v>15</v>
      </c>
      <c r="C23" s="7">
        <v>0</v>
      </c>
      <c r="D23" s="7"/>
      <c r="E23" s="7">
        <v>-3280053364</v>
      </c>
      <c r="F23" s="7"/>
      <c r="G23" s="7">
        <v>0</v>
      </c>
      <c r="H23" s="7"/>
      <c r="I23" s="7">
        <f t="shared" si="0"/>
        <v>-3280053364</v>
      </c>
      <c r="K23" s="12">
        <f t="shared" si="1"/>
        <v>-1.4578205866452842E-2</v>
      </c>
      <c r="M23" s="7">
        <v>0</v>
      </c>
      <c r="N23" s="7"/>
      <c r="O23" s="7">
        <v>4629642892</v>
      </c>
      <c r="P23" s="7"/>
      <c r="Q23" s="7">
        <v>9380330173</v>
      </c>
      <c r="R23" s="7"/>
      <c r="S23" s="7">
        <f t="shared" si="2"/>
        <v>14009973065</v>
      </c>
      <c r="U23" s="12">
        <f t="shared" si="3"/>
        <v>4.6852503530298798E-3</v>
      </c>
    </row>
    <row r="24" spans="1:21" x14ac:dyDescent="0.55000000000000004">
      <c r="A24" s="3" t="s">
        <v>149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12">
        <f t="shared" si="1"/>
        <v>0</v>
      </c>
      <c r="M24" s="7">
        <v>0</v>
      </c>
      <c r="N24" s="7"/>
      <c r="O24" s="7">
        <v>0</v>
      </c>
      <c r="P24" s="7"/>
      <c r="Q24" s="7">
        <v>-8834970793</v>
      </c>
      <c r="R24" s="7"/>
      <c r="S24" s="7">
        <f t="shared" si="2"/>
        <v>-8834970793</v>
      </c>
      <c r="U24" s="12">
        <f t="shared" si="3"/>
        <v>-2.9546131055971396E-3</v>
      </c>
    </row>
    <row r="25" spans="1:21" x14ac:dyDescent="0.55000000000000004">
      <c r="A25" s="3" t="s">
        <v>150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K25" s="12">
        <f t="shared" si="1"/>
        <v>0</v>
      </c>
      <c r="M25" s="7">
        <v>0</v>
      </c>
      <c r="N25" s="7"/>
      <c r="O25" s="7">
        <v>0</v>
      </c>
      <c r="P25" s="7"/>
      <c r="Q25" s="7">
        <v>45396222133</v>
      </c>
      <c r="R25" s="7"/>
      <c r="S25" s="7">
        <f t="shared" si="2"/>
        <v>45396222133</v>
      </c>
      <c r="U25" s="12">
        <f t="shared" si="3"/>
        <v>1.5181518535978791E-2</v>
      </c>
    </row>
    <row r="26" spans="1:21" x14ac:dyDescent="0.55000000000000004">
      <c r="A26" s="3" t="s">
        <v>37</v>
      </c>
      <c r="C26" s="7">
        <v>0</v>
      </c>
      <c r="D26" s="7"/>
      <c r="E26" s="7">
        <v>-8732174768</v>
      </c>
      <c r="F26" s="7"/>
      <c r="G26" s="7">
        <v>0</v>
      </c>
      <c r="H26" s="7"/>
      <c r="I26" s="7">
        <f t="shared" si="0"/>
        <v>-8732174768</v>
      </c>
      <c r="K26" s="12">
        <f t="shared" si="1"/>
        <v>-3.8810173891350469E-2</v>
      </c>
      <c r="M26" s="7">
        <v>1214135451</v>
      </c>
      <c r="N26" s="7"/>
      <c r="O26" s="7">
        <v>-2575160794</v>
      </c>
      <c r="P26" s="7"/>
      <c r="Q26" s="7">
        <v>10375465357</v>
      </c>
      <c r="R26" s="7"/>
      <c r="S26" s="7">
        <f t="shared" si="2"/>
        <v>9014440014</v>
      </c>
      <c r="U26" s="12">
        <f t="shared" si="3"/>
        <v>3.0146316528953422E-3</v>
      </c>
    </row>
    <row r="27" spans="1:21" x14ac:dyDescent="0.55000000000000004">
      <c r="A27" s="3" t="s">
        <v>151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K27" s="12">
        <f t="shared" si="1"/>
        <v>0</v>
      </c>
      <c r="M27" s="7">
        <v>0</v>
      </c>
      <c r="N27" s="7"/>
      <c r="O27" s="7">
        <v>0</v>
      </c>
      <c r="P27" s="7"/>
      <c r="Q27" s="7">
        <v>-119886692</v>
      </c>
      <c r="R27" s="7"/>
      <c r="S27" s="7">
        <f t="shared" si="2"/>
        <v>-119886692</v>
      </c>
      <c r="U27" s="12">
        <f t="shared" si="3"/>
        <v>-4.0092808416586665E-5</v>
      </c>
    </row>
    <row r="28" spans="1:21" x14ac:dyDescent="0.55000000000000004">
      <c r="A28" s="3" t="s">
        <v>60</v>
      </c>
      <c r="C28" s="7">
        <v>0</v>
      </c>
      <c r="D28" s="7"/>
      <c r="E28" s="7">
        <v>-415017534</v>
      </c>
      <c r="F28" s="7"/>
      <c r="G28" s="7">
        <v>0</v>
      </c>
      <c r="H28" s="7"/>
      <c r="I28" s="7">
        <f t="shared" si="0"/>
        <v>-415017534</v>
      </c>
      <c r="K28" s="12">
        <f t="shared" si="1"/>
        <v>-1.8445465294081086E-3</v>
      </c>
      <c r="M28" s="7">
        <v>0</v>
      </c>
      <c r="N28" s="7"/>
      <c r="O28" s="7">
        <v>205691412</v>
      </c>
      <c r="P28" s="7"/>
      <c r="Q28" s="7">
        <v>963649889</v>
      </c>
      <c r="R28" s="7"/>
      <c r="S28" s="7">
        <f t="shared" si="2"/>
        <v>1169341301</v>
      </c>
      <c r="U28" s="12">
        <f t="shared" si="3"/>
        <v>3.9105405255985539E-4</v>
      </c>
    </row>
    <row r="29" spans="1:21" x14ac:dyDescent="0.55000000000000004">
      <c r="A29" s="3" t="s">
        <v>41</v>
      </c>
      <c r="C29" s="7">
        <v>0</v>
      </c>
      <c r="D29" s="7"/>
      <c r="E29" s="7">
        <v>22703165604</v>
      </c>
      <c r="F29" s="7"/>
      <c r="G29" s="7">
        <v>0</v>
      </c>
      <c r="H29" s="7"/>
      <c r="I29" s="7">
        <f t="shared" si="0"/>
        <v>22703165604</v>
      </c>
      <c r="K29" s="12">
        <f t="shared" si="1"/>
        <v>0.10090427967661662</v>
      </c>
      <c r="M29" s="7">
        <v>0</v>
      </c>
      <c r="N29" s="7"/>
      <c r="O29" s="7">
        <v>150979970277</v>
      </c>
      <c r="P29" s="7"/>
      <c r="Q29" s="7">
        <v>24696067170</v>
      </c>
      <c r="R29" s="7"/>
      <c r="S29" s="7">
        <f t="shared" si="2"/>
        <v>175676037447</v>
      </c>
      <c r="U29" s="12">
        <f t="shared" si="3"/>
        <v>5.8750021334708906E-2</v>
      </c>
    </row>
    <row r="30" spans="1:21" x14ac:dyDescent="0.55000000000000004">
      <c r="A30" s="3" t="s">
        <v>21</v>
      </c>
      <c r="C30" s="7">
        <v>0</v>
      </c>
      <c r="D30" s="7"/>
      <c r="E30" s="7">
        <v>8539680830</v>
      </c>
      <c r="F30" s="7"/>
      <c r="G30" s="7">
        <v>0</v>
      </c>
      <c r="H30" s="7"/>
      <c r="I30" s="7">
        <f t="shared" si="0"/>
        <v>8539680830</v>
      </c>
      <c r="K30" s="12">
        <f t="shared" si="1"/>
        <v>3.7954634073917116E-2</v>
      </c>
      <c r="M30" s="7">
        <v>15656344790</v>
      </c>
      <c r="N30" s="7"/>
      <c r="O30" s="7">
        <v>10708238280</v>
      </c>
      <c r="P30" s="7"/>
      <c r="Q30" s="7">
        <v>-5024240882</v>
      </c>
      <c r="R30" s="7"/>
      <c r="S30" s="7">
        <f t="shared" si="2"/>
        <v>21340342188</v>
      </c>
      <c r="U30" s="12">
        <f t="shared" si="3"/>
        <v>7.1366907920679453E-3</v>
      </c>
    </row>
    <row r="31" spans="1:21" x14ac:dyDescent="0.55000000000000004">
      <c r="A31" s="3" t="s">
        <v>58</v>
      </c>
      <c r="C31" s="7">
        <v>0</v>
      </c>
      <c r="D31" s="7"/>
      <c r="E31" s="7">
        <v>-16712525219</v>
      </c>
      <c r="F31" s="7"/>
      <c r="G31" s="7">
        <v>0</v>
      </c>
      <c r="H31" s="7"/>
      <c r="I31" s="7">
        <f t="shared" si="0"/>
        <v>-16712525219</v>
      </c>
      <c r="K31" s="12">
        <f t="shared" si="1"/>
        <v>-7.427886261391535E-2</v>
      </c>
      <c r="M31" s="7">
        <v>10054975800</v>
      </c>
      <c r="N31" s="7"/>
      <c r="O31" s="7">
        <v>31021028411</v>
      </c>
      <c r="P31" s="7"/>
      <c r="Q31" s="7">
        <v>700126991</v>
      </c>
      <c r="R31" s="7"/>
      <c r="S31" s="7">
        <f t="shared" si="2"/>
        <v>41776131202</v>
      </c>
      <c r="U31" s="12">
        <f t="shared" si="3"/>
        <v>1.3970878641542419E-2</v>
      </c>
    </row>
    <row r="32" spans="1:21" x14ac:dyDescent="0.55000000000000004">
      <c r="A32" s="3" t="s">
        <v>26</v>
      </c>
      <c r="C32" s="7">
        <v>0</v>
      </c>
      <c r="D32" s="7"/>
      <c r="E32" s="7">
        <v>-725657225</v>
      </c>
      <c r="F32" s="7"/>
      <c r="G32" s="7">
        <v>0</v>
      </c>
      <c r="H32" s="7"/>
      <c r="I32" s="7">
        <f t="shared" si="0"/>
        <v>-725657225</v>
      </c>
      <c r="K32" s="12">
        <f t="shared" si="1"/>
        <v>-3.2251854590646502E-3</v>
      </c>
      <c r="M32" s="7">
        <v>0</v>
      </c>
      <c r="N32" s="7"/>
      <c r="O32" s="7">
        <v>846643447</v>
      </c>
      <c r="P32" s="7"/>
      <c r="Q32" s="7">
        <v>1761166970</v>
      </c>
      <c r="R32" s="7"/>
      <c r="S32" s="7">
        <f t="shared" si="2"/>
        <v>2607810417</v>
      </c>
      <c r="U32" s="12">
        <f t="shared" si="3"/>
        <v>8.7211050443830726E-4</v>
      </c>
    </row>
    <row r="33" spans="1:21" x14ac:dyDescent="0.55000000000000004">
      <c r="A33" s="3" t="s">
        <v>39</v>
      </c>
      <c r="C33" s="7">
        <v>0</v>
      </c>
      <c r="D33" s="7"/>
      <c r="E33" s="7">
        <v>6309989272</v>
      </c>
      <c r="F33" s="7"/>
      <c r="G33" s="7">
        <v>0</v>
      </c>
      <c r="H33" s="7"/>
      <c r="I33" s="7">
        <f t="shared" si="0"/>
        <v>6309989272</v>
      </c>
      <c r="K33" s="12">
        <f t="shared" si="1"/>
        <v>2.8044764037053908E-2</v>
      </c>
      <c r="M33" s="7">
        <v>0</v>
      </c>
      <c r="N33" s="7"/>
      <c r="O33" s="7">
        <v>27509022256</v>
      </c>
      <c r="P33" s="7"/>
      <c r="Q33" s="7">
        <v>51649623495</v>
      </c>
      <c r="R33" s="7"/>
      <c r="S33" s="7">
        <f t="shared" si="2"/>
        <v>79158645751</v>
      </c>
      <c r="U33" s="12">
        <f t="shared" si="3"/>
        <v>2.6472432975390588E-2</v>
      </c>
    </row>
    <row r="34" spans="1:21" x14ac:dyDescent="0.55000000000000004">
      <c r="A34" s="3" t="s">
        <v>152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K34" s="12">
        <f t="shared" si="1"/>
        <v>0</v>
      </c>
      <c r="M34" s="7">
        <v>0</v>
      </c>
      <c r="N34" s="7"/>
      <c r="O34" s="7">
        <v>0</v>
      </c>
      <c r="P34" s="7"/>
      <c r="Q34" s="7">
        <v>458891</v>
      </c>
      <c r="R34" s="7"/>
      <c r="S34" s="7">
        <f t="shared" si="2"/>
        <v>458891</v>
      </c>
      <c r="U34" s="12">
        <f t="shared" si="3"/>
        <v>1.5346347989229589E-7</v>
      </c>
    </row>
    <row r="35" spans="1:21" x14ac:dyDescent="0.55000000000000004">
      <c r="A35" s="3" t="s">
        <v>17</v>
      </c>
      <c r="C35" s="7">
        <v>0</v>
      </c>
      <c r="D35" s="7"/>
      <c r="E35" s="7">
        <v>-6094804322</v>
      </c>
      <c r="F35" s="7"/>
      <c r="G35" s="7">
        <v>0</v>
      </c>
      <c r="H35" s="7"/>
      <c r="I35" s="7">
        <f t="shared" si="0"/>
        <v>-6094804322</v>
      </c>
      <c r="K35" s="12">
        <f t="shared" si="1"/>
        <v>-2.7088373956669118E-2</v>
      </c>
      <c r="M35" s="7">
        <v>5368335210</v>
      </c>
      <c r="N35" s="7"/>
      <c r="O35" s="7">
        <v>41820613560</v>
      </c>
      <c r="P35" s="7"/>
      <c r="Q35" s="7">
        <v>18184033815</v>
      </c>
      <c r="R35" s="7"/>
      <c r="S35" s="7">
        <f t="shared" si="2"/>
        <v>65372982585</v>
      </c>
      <c r="U35" s="12">
        <f t="shared" si="3"/>
        <v>2.186219690173169E-2</v>
      </c>
    </row>
    <row r="36" spans="1:21" x14ac:dyDescent="0.55000000000000004">
      <c r="A36" s="3" t="s">
        <v>59</v>
      </c>
      <c r="C36" s="7">
        <v>0</v>
      </c>
      <c r="D36" s="7"/>
      <c r="E36" s="7">
        <v>-16296363986</v>
      </c>
      <c r="F36" s="7"/>
      <c r="G36" s="7">
        <v>0</v>
      </c>
      <c r="H36" s="7"/>
      <c r="I36" s="7">
        <f t="shared" si="0"/>
        <v>-16296363986</v>
      </c>
      <c r="K36" s="12">
        <f t="shared" si="1"/>
        <v>-7.2429232911271624E-2</v>
      </c>
      <c r="M36" s="7">
        <v>0</v>
      </c>
      <c r="N36" s="7"/>
      <c r="O36" s="7">
        <v>16121237780</v>
      </c>
      <c r="P36" s="7"/>
      <c r="Q36" s="7">
        <v>5646588938</v>
      </c>
      <c r="R36" s="7"/>
      <c r="S36" s="7">
        <f t="shared" si="2"/>
        <v>21767826718</v>
      </c>
      <c r="U36" s="12">
        <f t="shared" si="3"/>
        <v>7.2796512414424648E-3</v>
      </c>
    </row>
    <row r="37" spans="1:21" x14ac:dyDescent="0.55000000000000004">
      <c r="A37" s="3" t="s">
        <v>24</v>
      </c>
      <c r="C37" s="7">
        <v>0</v>
      </c>
      <c r="D37" s="7"/>
      <c r="E37" s="7">
        <v>-3788657719</v>
      </c>
      <c r="F37" s="7"/>
      <c r="G37" s="7">
        <v>0</v>
      </c>
      <c r="H37" s="7"/>
      <c r="I37" s="7">
        <f t="shared" si="0"/>
        <v>-3788657719</v>
      </c>
      <c r="K37" s="12">
        <f t="shared" si="1"/>
        <v>-1.6838699269743844E-2</v>
      </c>
      <c r="M37" s="7">
        <v>0</v>
      </c>
      <c r="N37" s="7"/>
      <c r="O37" s="7">
        <v>1045654620</v>
      </c>
      <c r="P37" s="7"/>
      <c r="Q37" s="7">
        <v>-1893</v>
      </c>
      <c r="R37" s="7"/>
      <c r="S37" s="7">
        <f t="shared" si="2"/>
        <v>1045652727</v>
      </c>
      <c r="U37" s="12">
        <f t="shared" si="3"/>
        <v>3.4968980922329892E-4</v>
      </c>
    </row>
    <row r="38" spans="1:21" x14ac:dyDescent="0.55000000000000004">
      <c r="A38" s="3" t="s">
        <v>50</v>
      </c>
      <c r="C38" s="7">
        <v>0</v>
      </c>
      <c r="D38" s="7"/>
      <c r="E38" s="7">
        <v>-10418708754</v>
      </c>
      <c r="F38" s="7"/>
      <c r="G38" s="7">
        <v>0</v>
      </c>
      <c r="H38" s="7"/>
      <c r="I38" s="7">
        <f t="shared" si="0"/>
        <v>-10418708754</v>
      </c>
      <c r="K38" s="12">
        <f t="shared" si="1"/>
        <v>-4.6305978660421084E-2</v>
      </c>
      <c r="M38" s="7">
        <v>0</v>
      </c>
      <c r="N38" s="7"/>
      <c r="O38" s="7">
        <v>-18195529549</v>
      </c>
      <c r="P38" s="7"/>
      <c r="Q38" s="7">
        <v>73206630</v>
      </c>
      <c r="R38" s="7"/>
      <c r="S38" s="7">
        <f t="shared" si="2"/>
        <v>-18122322919</v>
      </c>
      <c r="U38" s="12">
        <f t="shared" si="3"/>
        <v>-6.0605127119112154E-3</v>
      </c>
    </row>
    <row r="39" spans="1:21" x14ac:dyDescent="0.55000000000000004">
      <c r="A39" s="3" t="s">
        <v>19</v>
      </c>
      <c r="C39" s="7">
        <v>0</v>
      </c>
      <c r="D39" s="7"/>
      <c r="E39" s="7">
        <v>-1277219297</v>
      </c>
      <c r="F39" s="7"/>
      <c r="G39" s="7">
        <v>0</v>
      </c>
      <c r="H39" s="7"/>
      <c r="I39" s="7">
        <f t="shared" si="0"/>
        <v>-1277219297</v>
      </c>
      <c r="K39" s="12">
        <f t="shared" si="1"/>
        <v>-5.6766045493740862E-3</v>
      </c>
      <c r="M39" s="7">
        <v>0</v>
      </c>
      <c r="N39" s="7"/>
      <c r="O39" s="7">
        <v>10724654462</v>
      </c>
      <c r="P39" s="7"/>
      <c r="Q39" s="7">
        <v>40456386004</v>
      </c>
      <c r="R39" s="7"/>
      <c r="S39" s="7">
        <f t="shared" si="2"/>
        <v>51181040466</v>
      </c>
      <c r="U39" s="12">
        <f t="shared" si="3"/>
        <v>1.7116092000977953E-2</v>
      </c>
    </row>
    <row r="40" spans="1:21" x14ac:dyDescent="0.55000000000000004">
      <c r="A40" s="3" t="s">
        <v>20</v>
      </c>
      <c r="C40" s="7">
        <v>0</v>
      </c>
      <c r="D40" s="7"/>
      <c r="E40" s="7">
        <v>119596717</v>
      </c>
      <c r="F40" s="7"/>
      <c r="G40" s="7">
        <v>0</v>
      </c>
      <c r="H40" s="7"/>
      <c r="I40" s="7">
        <f t="shared" si="0"/>
        <v>119596717</v>
      </c>
      <c r="K40" s="12">
        <f t="shared" si="1"/>
        <v>5.3154792556536594E-4</v>
      </c>
      <c r="M40" s="7">
        <v>500000320</v>
      </c>
      <c r="N40" s="7"/>
      <c r="O40" s="7">
        <v>1100130442</v>
      </c>
      <c r="P40" s="7"/>
      <c r="Q40" s="7">
        <v>1337769002</v>
      </c>
      <c r="R40" s="7"/>
      <c r="S40" s="7">
        <f t="shared" si="2"/>
        <v>2937899764</v>
      </c>
      <c r="U40" s="12">
        <f t="shared" si="3"/>
        <v>9.824998122826441E-4</v>
      </c>
    </row>
    <row r="41" spans="1:21" x14ac:dyDescent="0.55000000000000004">
      <c r="A41" s="3" t="s">
        <v>127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K41" s="12">
        <f t="shared" si="1"/>
        <v>0</v>
      </c>
      <c r="M41" s="7">
        <v>15650218800</v>
      </c>
      <c r="N41" s="7"/>
      <c r="O41" s="7">
        <v>0</v>
      </c>
      <c r="P41" s="7"/>
      <c r="Q41" s="7">
        <v>205454343</v>
      </c>
      <c r="R41" s="7"/>
      <c r="S41" s="7">
        <f t="shared" si="2"/>
        <v>15855673143</v>
      </c>
      <c r="U41" s="12">
        <f t="shared" si="3"/>
        <v>5.302494005242196E-3</v>
      </c>
    </row>
    <row r="42" spans="1:21" x14ac:dyDescent="0.55000000000000004">
      <c r="A42" s="3" t="s">
        <v>153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K42" s="12">
        <f t="shared" si="1"/>
        <v>0</v>
      </c>
      <c r="M42" s="7">
        <v>0</v>
      </c>
      <c r="N42" s="7"/>
      <c r="O42" s="7">
        <v>0</v>
      </c>
      <c r="P42" s="7"/>
      <c r="Q42" s="7">
        <v>315335944</v>
      </c>
      <c r="R42" s="7"/>
      <c r="S42" s="7">
        <f t="shared" si="2"/>
        <v>315335944</v>
      </c>
      <c r="U42" s="12">
        <f t="shared" si="3"/>
        <v>1.0545543778666861E-4</v>
      </c>
    </row>
    <row r="43" spans="1:21" x14ac:dyDescent="0.55000000000000004">
      <c r="A43" s="3" t="s">
        <v>18</v>
      </c>
      <c r="C43" s="7">
        <v>0</v>
      </c>
      <c r="D43" s="7"/>
      <c r="E43" s="7">
        <v>-6954373800</v>
      </c>
      <c r="F43" s="7"/>
      <c r="G43" s="7">
        <v>0</v>
      </c>
      <c r="H43" s="7"/>
      <c r="I43" s="7">
        <f t="shared" si="0"/>
        <v>-6954373800</v>
      </c>
      <c r="K43" s="12">
        <f t="shared" si="1"/>
        <v>-3.0908732778978636E-2</v>
      </c>
      <c r="M43" s="7">
        <v>1576272528</v>
      </c>
      <c r="N43" s="7"/>
      <c r="O43" s="7">
        <v>30044204900</v>
      </c>
      <c r="P43" s="7"/>
      <c r="Q43" s="7">
        <v>7852504205</v>
      </c>
      <c r="R43" s="7"/>
      <c r="S43" s="7">
        <f t="shared" si="2"/>
        <v>39472981633</v>
      </c>
      <c r="U43" s="12">
        <f t="shared" si="3"/>
        <v>1.3200653582495321E-2</v>
      </c>
    </row>
    <row r="44" spans="1:21" x14ac:dyDescent="0.55000000000000004">
      <c r="A44" s="3" t="s">
        <v>140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K44" s="12">
        <f t="shared" si="1"/>
        <v>0</v>
      </c>
      <c r="M44" s="7">
        <v>250000000</v>
      </c>
      <c r="N44" s="7"/>
      <c r="O44" s="7">
        <v>0</v>
      </c>
      <c r="P44" s="7"/>
      <c r="Q44" s="7">
        <v>1214688319</v>
      </c>
      <c r="R44" s="7"/>
      <c r="S44" s="7">
        <f t="shared" si="2"/>
        <v>1464688319</v>
      </c>
      <c r="U44" s="12">
        <f t="shared" si="3"/>
        <v>4.8982474354767724E-4</v>
      </c>
    </row>
    <row r="45" spans="1:21" x14ac:dyDescent="0.55000000000000004">
      <c r="A45" s="3" t="s">
        <v>154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K45" s="12">
        <f t="shared" si="1"/>
        <v>0</v>
      </c>
      <c r="M45" s="7">
        <v>0</v>
      </c>
      <c r="N45" s="7"/>
      <c r="O45" s="7">
        <v>0</v>
      </c>
      <c r="P45" s="7"/>
      <c r="Q45" s="7">
        <v>0</v>
      </c>
      <c r="R45" s="7"/>
      <c r="S45" s="7">
        <f t="shared" si="2"/>
        <v>0</v>
      </c>
      <c r="U45" s="12">
        <f t="shared" si="3"/>
        <v>0</v>
      </c>
    </row>
    <row r="46" spans="1:21" x14ac:dyDescent="0.55000000000000004">
      <c r="A46" s="3" t="s">
        <v>33</v>
      </c>
      <c r="C46" s="7">
        <v>0</v>
      </c>
      <c r="D46" s="7"/>
      <c r="E46" s="7">
        <v>-92894309446</v>
      </c>
      <c r="F46" s="7"/>
      <c r="G46" s="7">
        <v>0</v>
      </c>
      <c r="H46" s="7"/>
      <c r="I46" s="7">
        <f t="shared" si="0"/>
        <v>-92894309446</v>
      </c>
      <c r="K46" s="12">
        <f t="shared" si="1"/>
        <v>-0.41286900444640534</v>
      </c>
      <c r="M46" s="7">
        <v>28850835150</v>
      </c>
      <c r="N46" s="7"/>
      <c r="O46" s="7">
        <v>-71515687888</v>
      </c>
      <c r="P46" s="7"/>
      <c r="Q46" s="7">
        <v>19584553729</v>
      </c>
      <c r="R46" s="7"/>
      <c r="S46" s="7">
        <f t="shared" si="2"/>
        <v>-23080299009</v>
      </c>
      <c r="U46" s="12">
        <f t="shared" si="3"/>
        <v>-7.718571518891955E-3</v>
      </c>
    </row>
    <row r="47" spans="1:21" x14ac:dyDescent="0.55000000000000004">
      <c r="A47" s="3" t="s">
        <v>155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K47" s="12">
        <f t="shared" si="1"/>
        <v>0</v>
      </c>
      <c r="M47" s="7">
        <v>0</v>
      </c>
      <c r="N47" s="7"/>
      <c r="O47" s="7">
        <v>0</v>
      </c>
      <c r="P47" s="7"/>
      <c r="Q47" s="7">
        <v>15835282642</v>
      </c>
      <c r="R47" s="7"/>
      <c r="S47" s="7">
        <f t="shared" si="2"/>
        <v>15835282642</v>
      </c>
      <c r="U47" s="12">
        <f t="shared" si="3"/>
        <v>5.2956749627240222E-3</v>
      </c>
    </row>
    <row r="48" spans="1:21" x14ac:dyDescent="0.55000000000000004">
      <c r="A48" s="3" t="s">
        <v>22</v>
      </c>
      <c r="C48" s="7">
        <v>0</v>
      </c>
      <c r="D48" s="7"/>
      <c r="E48" s="7">
        <v>21541004453</v>
      </c>
      <c r="F48" s="7"/>
      <c r="G48" s="7">
        <v>0</v>
      </c>
      <c r="H48" s="7"/>
      <c r="I48" s="7">
        <f t="shared" si="0"/>
        <v>21541004453</v>
      </c>
      <c r="K48" s="12">
        <f t="shared" si="1"/>
        <v>9.5739051361973942E-2</v>
      </c>
      <c r="M48" s="7">
        <v>21290170000</v>
      </c>
      <c r="N48" s="7"/>
      <c r="O48" s="7">
        <v>59332139995</v>
      </c>
      <c r="P48" s="7"/>
      <c r="Q48" s="7">
        <v>6681019556</v>
      </c>
      <c r="R48" s="7"/>
      <c r="S48" s="7">
        <f t="shared" si="2"/>
        <v>87303329551</v>
      </c>
      <c r="U48" s="12">
        <f t="shared" si="3"/>
        <v>2.9196198572385097E-2</v>
      </c>
    </row>
    <row r="49" spans="1:21" x14ac:dyDescent="0.55000000000000004">
      <c r="A49" s="3" t="s">
        <v>120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K49" s="12">
        <f t="shared" si="1"/>
        <v>0</v>
      </c>
      <c r="M49" s="7">
        <v>10624515930</v>
      </c>
      <c r="N49" s="7"/>
      <c r="O49" s="7">
        <v>0</v>
      </c>
      <c r="P49" s="7"/>
      <c r="Q49" s="7">
        <v>38679648643</v>
      </c>
      <c r="R49" s="7"/>
      <c r="S49" s="7">
        <f t="shared" si="2"/>
        <v>49304164573</v>
      </c>
      <c r="U49" s="12">
        <f t="shared" si="3"/>
        <v>1.6488422454471831E-2</v>
      </c>
    </row>
    <row r="50" spans="1:21" x14ac:dyDescent="0.55000000000000004">
      <c r="A50" s="3" t="s">
        <v>136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K50" s="12">
        <f t="shared" si="1"/>
        <v>0</v>
      </c>
      <c r="M50" s="7">
        <v>6003459450</v>
      </c>
      <c r="N50" s="7"/>
      <c r="O50" s="7">
        <v>0</v>
      </c>
      <c r="P50" s="7"/>
      <c r="Q50" s="7">
        <v>-3760181599</v>
      </c>
      <c r="R50" s="7"/>
      <c r="S50" s="7">
        <f t="shared" si="2"/>
        <v>2243277851</v>
      </c>
      <c r="U50" s="12">
        <f t="shared" si="3"/>
        <v>7.5020260885432758E-4</v>
      </c>
    </row>
    <row r="51" spans="1:21" x14ac:dyDescent="0.55000000000000004">
      <c r="A51" s="3" t="s">
        <v>156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K51" s="12">
        <f t="shared" si="1"/>
        <v>0</v>
      </c>
      <c r="M51" s="7">
        <v>0</v>
      </c>
      <c r="N51" s="7"/>
      <c r="O51" s="7">
        <v>0</v>
      </c>
      <c r="P51" s="7"/>
      <c r="Q51" s="7">
        <v>0</v>
      </c>
      <c r="R51" s="7"/>
      <c r="S51" s="7">
        <f t="shared" si="2"/>
        <v>0</v>
      </c>
      <c r="U51" s="12">
        <f t="shared" si="3"/>
        <v>0</v>
      </c>
    </row>
    <row r="52" spans="1:21" x14ac:dyDescent="0.55000000000000004">
      <c r="A52" s="3" t="s">
        <v>35</v>
      </c>
      <c r="C52" s="7">
        <v>0</v>
      </c>
      <c r="D52" s="7"/>
      <c r="E52" s="7">
        <v>4816172250</v>
      </c>
      <c r="F52" s="7"/>
      <c r="G52" s="7">
        <v>0</v>
      </c>
      <c r="H52" s="7"/>
      <c r="I52" s="7">
        <f t="shared" si="0"/>
        <v>4816172250</v>
      </c>
      <c r="K52" s="12">
        <f t="shared" si="1"/>
        <v>2.1405490325064537E-2</v>
      </c>
      <c r="M52" s="7">
        <v>10450000000</v>
      </c>
      <c r="N52" s="7"/>
      <c r="O52" s="7">
        <v>35336199042</v>
      </c>
      <c r="P52" s="7"/>
      <c r="Q52" s="7">
        <v>3337317322</v>
      </c>
      <c r="R52" s="7"/>
      <c r="S52" s="7">
        <f t="shared" si="2"/>
        <v>49123516364</v>
      </c>
      <c r="U52" s="12">
        <f t="shared" si="3"/>
        <v>1.6428009627047779E-2</v>
      </c>
    </row>
    <row r="53" spans="1:21" x14ac:dyDescent="0.55000000000000004">
      <c r="A53" s="3" t="s">
        <v>63</v>
      </c>
      <c r="C53" s="7">
        <v>0</v>
      </c>
      <c r="D53" s="7"/>
      <c r="E53" s="7">
        <v>1839542770</v>
      </c>
      <c r="F53" s="7"/>
      <c r="G53" s="7">
        <v>0</v>
      </c>
      <c r="H53" s="7"/>
      <c r="I53" s="7">
        <f t="shared" si="0"/>
        <v>1839542770</v>
      </c>
      <c r="K53" s="12">
        <f t="shared" si="1"/>
        <v>8.1758527149392163E-3</v>
      </c>
      <c r="M53" s="7">
        <v>171395506</v>
      </c>
      <c r="N53" s="7"/>
      <c r="O53" s="7">
        <v>1839542770</v>
      </c>
      <c r="P53" s="7"/>
      <c r="Q53" s="7">
        <v>3764885831</v>
      </c>
      <c r="R53" s="7"/>
      <c r="S53" s="7">
        <f t="shared" si="2"/>
        <v>5775824107</v>
      </c>
      <c r="U53" s="12">
        <f t="shared" si="3"/>
        <v>1.9315655933675585E-3</v>
      </c>
    </row>
    <row r="54" spans="1:21" x14ac:dyDescent="0.55000000000000004">
      <c r="A54" s="3" t="s">
        <v>54</v>
      </c>
      <c r="C54" s="7">
        <v>0</v>
      </c>
      <c r="D54" s="7"/>
      <c r="E54" s="7">
        <v>-21300264882</v>
      </c>
      <c r="F54" s="7"/>
      <c r="G54" s="7">
        <v>0</v>
      </c>
      <c r="H54" s="7"/>
      <c r="I54" s="7">
        <f t="shared" si="0"/>
        <v>-21300264882</v>
      </c>
      <c r="K54" s="12">
        <f t="shared" si="1"/>
        <v>-9.4669083700850379E-2</v>
      </c>
      <c r="M54" s="7">
        <v>370639854</v>
      </c>
      <c r="N54" s="7"/>
      <c r="O54" s="7">
        <v>-31474669704</v>
      </c>
      <c r="P54" s="7"/>
      <c r="Q54" s="7">
        <v>24411206092</v>
      </c>
      <c r="R54" s="7"/>
      <c r="S54" s="7">
        <f t="shared" si="2"/>
        <v>-6692823758</v>
      </c>
      <c r="U54" s="12">
        <f t="shared" si="3"/>
        <v>-2.2382309180361201E-3</v>
      </c>
    </row>
    <row r="55" spans="1:21" x14ac:dyDescent="0.55000000000000004">
      <c r="A55" s="3" t="s">
        <v>45</v>
      </c>
      <c r="C55" s="7">
        <v>0</v>
      </c>
      <c r="D55" s="7"/>
      <c r="E55" s="7">
        <v>-566610766</v>
      </c>
      <c r="F55" s="7"/>
      <c r="G55" s="7">
        <v>0</v>
      </c>
      <c r="H55" s="7"/>
      <c r="I55" s="7">
        <f t="shared" si="0"/>
        <v>-566610766</v>
      </c>
      <c r="K55" s="12">
        <f t="shared" si="1"/>
        <v>-2.5183030506623605E-3</v>
      </c>
      <c r="M55" s="7">
        <v>0</v>
      </c>
      <c r="N55" s="7"/>
      <c r="O55" s="7">
        <v>166842446</v>
      </c>
      <c r="P55" s="7"/>
      <c r="Q55" s="7">
        <v>437718652</v>
      </c>
      <c r="R55" s="7"/>
      <c r="S55" s="7">
        <f t="shared" si="2"/>
        <v>604561098</v>
      </c>
      <c r="U55" s="12">
        <f t="shared" si="3"/>
        <v>2.0217883965165437E-4</v>
      </c>
    </row>
    <row r="56" spans="1:21" x14ac:dyDescent="0.55000000000000004">
      <c r="A56" s="3" t="s">
        <v>42</v>
      </c>
      <c r="C56" s="7">
        <v>0</v>
      </c>
      <c r="D56" s="7"/>
      <c r="E56" s="7">
        <v>4983804001</v>
      </c>
      <c r="F56" s="7"/>
      <c r="G56" s="7">
        <v>0</v>
      </c>
      <c r="H56" s="7"/>
      <c r="I56" s="7">
        <f t="shared" si="0"/>
        <v>4983804001</v>
      </c>
      <c r="K56" s="12">
        <f t="shared" si="1"/>
        <v>2.2150530086506647E-2</v>
      </c>
      <c r="M56" s="7">
        <v>0</v>
      </c>
      <c r="N56" s="7"/>
      <c r="O56" s="7">
        <v>119163017880</v>
      </c>
      <c r="P56" s="7"/>
      <c r="Q56" s="7">
        <v>1752110051</v>
      </c>
      <c r="R56" s="7"/>
      <c r="S56" s="7">
        <f t="shared" si="2"/>
        <v>120915127931</v>
      </c>
      <c r="U56" s="12">
        <f t="shared" si="3"/>
        <v>4.0436740541682892E-2</v>
      </c>
    </row>
    <row r="57" spans="1:21" x14ac:dyDescent="0.55000000000000004">
      <c r="A57" s="3" t="s">
        <v>46</v>
      </c>
      <c r="C57" s="7">
        <v>0</v>
      </c>
      <c r="D57" s="7"/>
      <c r="E57" s="7">
        <v>-12650352188</v>
      </c>
      <c r="F57" s="7"/>
      <c r="G57" s="7">
        <v>0</v>
      </c>
      <c r="H57" s="7"/>
      <c r="I57" s="7">
        <f t="shared" si="0"/>
        <v>-12650352188</v>
      </c>
      <c r="K57" s="12">
        <f t="shared" si="1"/>
        <v>-5.6224523815337581E-2</v>
      </c>
      <c r="M57" s="7">
        <v>24663858000</v>
      </c>
      <c r="N57" s="7"/>
      <c r="O57" s="7">
        <v>69168882826</v>
      </c>
      <c r="P57" s="7"/>
      <c r="Q57" s="7">
        <v>20598017196</v>
      </c>
      <c r="R57" s="7"/>
      <c r="S57" s="7">
        <f t="shared" si="2"/>
        <v>114430758022</v>
      </c>
      <c r="U57" s="12">
        <f t="shared" si="3"/>
        <v>3.8268221282983045E-2</v>
      </c>
    </row>
    <row r="58" spans="1:21" x14ac:dyDescent="0.55000000000000004">
      <c r="A58" s="3" t="s">
        <v>16</v>
      </c>
      <c r="C58" s="7">
        <v>0</v>
      </c>
      <c r="D58" s="7"/>
      <c r="E58" s="7">
        <v>-35623299846</v>
      </c>
      <c r="F58" s="7"/>
      <c r="G58" s="7">
        <v>0</v>
      </c>
      <c r="H58" s="7"/>
      <c r="I58" s="7">
        <f t="shared" si="0"/>
        <v>-35623299846</v>
      </c>
      <c r="K58" s="12">
        <f t="shared" si="1"/>
        <v>-0.15832785054571624</v>
      </c>
      <c r="M58" s="7">
        <v>27193594500</v>
      </c>
      <c r="N58" s="7"/>
      <c r="O58" s="7">
        <v>72784256410</v>
      </c>
      <c r="P58" s="7"/>
      <c r="Q58" s="7">
        <v>-2287</v>
      </c>
      <c r="R58" s="7"/>
      <c r="S58" s="7">
        <f t="shared" si="2"/>
        <v>99977848623</v>
      </c>
      <c r="U58" s="12">
        <f t="shared" si="3"/>
        <v>3.3434843049505794E-2</v>
      </c>
    </row>
    <row r="59" spans="1:21" x14ac:dyDescent="0.55000000000000004">
      <c r="A59" s="3" t="s">
        <v>27</v>
      </c>
      <c r="C59" s="7">
        <v>0</v>
      </c>
      <c r="D59" s="7"/>
      <c r="E59" s="7">
        <v>-11446064849</v>
      </c>
      <c r="F59" s="7"/>
      <c r="G59" s="7">
        <v>0</v>
      </c>
      <c r="H59" s="7"/>
      <c r="I59" s="7">
        <f t="shared" si="0"/>
        <v>-11446064849</v>
      </c>
      <c r="K59" s="12">
        <f t="shared" si="1"/>
        <v>-5.0872065546520011E-2</v>
      </c>
      <c r="M59" s="7">
        <v>12178816800</v>
      </c>
      <c r="N59" s="7"/>
      <c r="O59" s="7">
        <v>-14069107964</v>
      </c>
      <c r="P59" s="7"/>
      <c r="Q59" s="7">
        <v>0</v>
      </c>
      <c r="R59" s="7"/>
      <c r="S59" s="7">
        <f t="shared" si="2"/>
        <v>-1890291164</v>
      </c>
      <c r="U59" s="12">
        <f t="shared" si="3"/>
        <v>-6.3215591510205817E-4</v>
      </c>
    </row>
    <row r="60" spans="1:21" x14ac:dyDescent="0.55000000000000004">
      <c r="A60" s="3" t="s">
        <v>34</v>
      </c>
      <c r="C60" s="7">
        <v>0</v>
      </c>
      <c r="D60" s="7"/>
      <c r="E60" s="7">
        <v>-8052927316</v>
      </c>
      <c r="F60" s="7"/>
      <c r="G60" s="7">
        <v>0</v>
      </c>
      <c r="H60" s="7"/>
      <c r="I60" s="7">
        <f t="shared" si="0"/>
        <v>-8052927316</v>
      </c>
      <c r="K60" s="12">
        <f t="shared" si="1"/>
        <v>-3.579125679134211E-2</v>
      </c>
      <c r="M60" s="7">
        <v>13233918129</v>
      </c>
      <c r="N60" s="7"/>
      <c r="O60" s="7">
        <v>-194962066</v>
      </c>
      <c r="P60" s="7"/>
      <c r="Q60" s="7">
        <v>0</v>
      </c>
      <c r="R60" s="7"/>
      <c r="S60" s="7">
        <f t="shared" si="2"/>
        <v>13038956063</v>
      </c>
      <c r="U60" s="12">
        <f t="shared" si="3"/>
        <v>4.3605204102733115E-3</v>
      </c>
    </row>
    <row r="61" spans="1:21" x14ac:dyDescent="0.55000000000000004">
      <c r="A61" s="3" t="s">
        <v>55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K61" s="12">
        <f t="shared" si="1"/>
        <v>0</v>
      </c>
      <c r="M61" s="7">
        <v>32566152600</v>
      </c>
      <c r="N61" s="7"/>
      <c r="O61" s="7">
        <v>24381997316</v>
      </c>
      <c r="P61" s="7"/>
      <c r="Q61" s="7">
        <v>0</v>
      </c>
      <c r="R61" s="7"/>
      <c r="S61" s="7">
        <f t="shared" si="2"/>
        <v>56948149916</v>
      </c>
      <c r="U61" s="12">
        <f t="shared" si="3"/>
        <v>1.9044743216880516E-2</v>
      </c>
    </row>
    <row r="62" spans="1:21" x14ac:dyDescent="0.55000000000000004">
      <c r="A62" s="3" t="s">
        <v>47</v>
      </c>
      <c r="C62" s="7">
        <v>0</v>
      </c>
      <c r="D62" s="7"/>
      <c r="E62" s="7">
        <v>-18806924463</v>
      </c>
      <c r="F62" s="7"/>
      <c r="G62" s="7">
        <v>0</v>
      </c>
      <c r="H62" s="7"/>
      <c r="I62" s="7">
        <f t="shared" si="0"/>
        <v>-18806924463</v>
      </c>
      <c r="K62" s="12">
        <f t="shared" si="1"/>
        <v>-8.358742560276286E-2</v>
      </c>
      <c r="M62" s="7">
        <v>108000000</v>
      </c>
      <c r="N62" s="7"/>
      <c r="O62" s="7">
        <v>-4768118888</v>
      </c>
      <c r="P62" s="7"/>
      <c r="Q62" s="7">
        <v>0</v>
      </c>
      <c r="R62" s="7"/>
      <c r="S62" s="7">
        <f t="shared" si="2"/>
        <v>-4660118888</v>
      </c>
      <c r="U62" s="12">
        <f t="shared" si="3"/>
        <v>-1.5584486539598646E-3</v>
      </c>
    </row>
    <row r="63" spans="1:21" x14ac:dyDescent="0.55000000000000004">
      <c r="A63" s="3" t="s">
        <v>52</v>
      </c>
      <c r="C63" s="7">
        <v>0</v>
      </c>
      <c r="D63" s="7"/>
      <c r="E63" s="7">
        <v>-27452894554</v>
      </c>
      <c r="F63" s="7"/>
      <c r="G63" s="7">
        <v>0</v>
      </c>
      <c r="H63" s="7"/>
      <c r="I63" s="7">
        <f t="shared" si="0"/>
        <v>-27452894554</v>
      </c>
      <c r="K63" s="12">
        <f t="shared" si="1"/>
        <v>-0.12201446257879665</v>
      </c>
      <c r="M63" s="7">
        <v>25068778140</v>
      </c>
      <c r="N63" s="7"/>
      <c r="O63" s="7">
        <v>46072892027</v>
      </c>
      <c r="P63" s="7"/>
      <c r="Q63" s="7">
        <v>0</v>
      </c>
      <c r="R63" s="7"/>
      <c r="S63" s="7">
        <f t="shared" si="2"/>
        <v>71141670167</v>
      </c>
      <c r="U63" s="12">
        <f t="shared" si="3"/>
        <v>2.3791375880498313E-2</v>
      </c>
    </row>
    <row r="64" spans="1:21" x14ac:dyDescent="0.55000000000000004">
      <c r="A64" s="3" t="s">
        <v>31</v>
      </c>
      <c r="C64" s="7">
        <v>0</v>
      </c>
      <c r="D64" s="7"/>
      <c r="E64" s="7">
        <v>-16388350356</v>
      </c>
      <c r="F64" s="7"/>
      <c r="G64" s="7">
        <v>0</v>
      </c>
      <c r="H64" s="7"/>
      <c r="I64" s="7">
        <f t="shared" si="0"/>
        <v>-16388350356</v>
      </c>
      <c r="K64" s="12">
        <f t="shared" si="1"/>
        <v>-7.2838066576444802E-2</v>
      </c>
      <c r="M64" s="7">
        <v>0</v>
      </c>
      <c r="N64" s="7"/>
      <c r="O64" s="7">
        <v>57666197149</v>
      </c>
      <c r="P64" s="7"/>
      <c r="Q64" s="7">
        <v>0</v>
      </c>
      <c r="R64" s="7"/>
      <c r="S64" s="7">
        <f t="shared" si="2"/>
        <v>57666197149</v>
      </c>
      <c r="U64" s="12">
        <f t="shared" si="3"/>
        <v>1.9284874374613431E-2</v>
      </c>
    </row>
    <row r="65" spans="1:21" x14ac:dyDescent="0.55000000000000004">
      <c r="A65" s="3" t="s">
        <v>43</v>
      </c>
      <c r="C65" s="7">
        <v>0</v>
      </c>
      <c r="D65" s="7"/>
      <c r="E65" s="7">
        <v>0</v>
      </c>
      <c r="F65" s="7"/>
      <c r="G65" s="7">
        <v>0</v>
      </c>
      <c r="H65" s="7"/>
      <c r="I65" s="7">
        <f t="shared" si="0"/>
        <v>0</v>
      </c>
      <c r="K65" s="12">
        <f t="shared" si="1"/>
        <v>0</v>
      </c>
      <c r="M65" s="7">
        <v>0</v>
      </c>
      <c r="N65" s="7"/>
      <c r="O65" s="7">
        <v>10478833983</v>
      </c>
      <c r="P65" s="7"/>
      <c r="Q65" s="7">
        <v>0</v>
      </c>
      <c r="R65" s="7"/>
      <c r="S65" s="7">
        <f t="shared" si="2"/>
        <v>10478833983</v>
      </c>
      <c r="U65" s="12">
        <f t="shared" si="3"/>
        <v>3.5043579591772932E-3</v>
      </c>
    </row>
    <row r="66" spans="1:21" x14ac:dyDescent="0.55000000000000004">
      <c r="A66" s="3" t="s">
        <v>61</v>
      </c>
      <c r="C66" s="7">
        <v>0</v>
      </c>
      <c r="D66" s="7"/>
      <c r="E66" s="7">
        <v>-334814225</v>
      </c>
      <c r="F66" s="7"/>
      <c r="G66" s="7">
        <v>0</v>
      </c>
      <c r="H66" s="7"/>
      <c r="I66" s="7">
        <f t="shared" si="0"/>
        <v>-334814225</v>
      </c>
      <c r="K66" s="12">
        <f t="shared" si="1"/>
        <v>-1.4880827100674152E-3</v>
      </c>
      <c r="M66" s="7">
        <v>0</v>
      </c>
      <c r="N66" s="7"/>
      <c r="O66" s="7">
        <v>-334814225</v>
      </c>
      <c r="P66" s="7"/>
      <c r="Q66" s="7">
        <v>0</v>
      </c>
      <c r="R66" s="7"/>
      <c r="S66" s="7">
        <f t="shared" si="2"/>
        <v>-334814225</v>
      </c>
      <c r="U66" s="12">
        <f t="shared" si="3"/>
        <v>-1.1196941340305678E-4</v>
      </c>
    </row>
    <row r="67" spans="1:21" x14ac:dyDescent="0.55000000000000004">
      <c r="A67" s="3" t="s">
        <v>40</v>
      </c>
      <c r="C67" s="7">
        <v>0</v>
      </c>
      <c r="D67" s="7"/>
      <c r="E67" s="7">
        <v>-2795797473</v>
      </c>
      <c r="F67" s="7"/>
      <c r="G67" s="7">
        <v>0</v>
      </c>
      <c r="H67" s="7"/>
      <c r="I67" s="7">
        <f t="shared" si="0"/>
        <v>-2795797473</v>
      </c>
      <c r="K67" s="12">
        <f t="shared" si="1"/>
        <v>-1.2425929275918521E-2</v>
      </c>
      <c r="M67" s="7">
        <v>0</v>
      </c>
      <c r="N67" s="7"/>
      <c r="O67" s="7">
        <v>38224263319</v>
      </c>
      <c r="P67" s="7"/>
      <c r="Q67" s="7">
        <v>0</v>
      </c>
      <c r="R67" s="7"/>
      <c r="S67" s="7">
        <f t="shared" si="2"/>
        <v>38224263319</v>
      </c>
      <c r="U67" s="12">
        <f t="shared" si="3"/>
        <v>1.2783054070036631E-2</v>
      </c>
    </row>
    <row r="68" spans="1:21" x14ac:dyDescent="0.55000000000000004">
      <c r="A68" s="3" t="s">
        <v>65</v>
      </c>
      <c r="C68" s="7">
        <v>0</v>
      </c>
      <c r="D68" s="7"/>
      <c r="E68" s="7">
        <v>-10258622610</v>
      </c>
      <c r="F68" s="7"/>
      <c r="G68" s="7">
        <v>0</v>
      </c>
      <c r="H68" s="7"/>
      <c r="I68" s="7">
        <f t="shared" si="0"/>
        <v>-10258622610</v>
      </c>
      <c r="K68" s="12">
        <f t="shared" si="1"/>
        <v>-4.5594475369281753E-2</v>
      </c>
      <c r="M68" s="7">
        <v>0</v>
      </c>
      <c r="N68" s="7"/>
      <c r="O68" s="7">
        <v>-10258622610</v>
      </c>
      <c r="P68" s="7"/>
      <c r="Q68" s="7">
        <v>0</v>
      </c>
      <c r="R68" s="7"/>
      <c r="S68" s="7">
        <f t="shared" si="2"/>
        <v>-10258622610</v>
      </c>
      <c r="U68" s="12">
        <f t="shared" si="3"/>
        <v>-3.4307143191572441E-3</v>
      </c>
    </row>
    <row r="69" spans="1:21" x14ac:dyDescent="0.55000000000000004">
      <c r="A69" s="3" t="s">
        <v>66</v>
      </c>
      <c r="C69" s="7">
        <v>0</v>
      </c>
      <c r="D69" s="7"/>
      <c r="E69" s="7">
        <v>1139141286</v>
      </c>
      <c r="F69" s="7"/>
      <c r="G69" s="7">
        <v>0</v>
      </c>
      <c r="H69" s="7"/>
      <c r="I69" s="7">
        <f t="shared" si="0"/>
        <v>1139141286</v>
      </c>
      <c r="K69" s="12">
        <f t="shared" si="1"/>
        <v>5.062916463661484E-3</v>
      </c>
      <c r="M69" s="7">
        <v>0</v>
      </c>
      <c r="N69" s="7"/>
      <c r="O69" s="7">
        <v>1139141286</v>
      </c>
      <c r="P69" s="7"/>
      <c r="Q69" s="7">
        <v>0</v>
      </c>
      <c r="R69" s="7"/>
      <c r="S69" s="7">
        <f t="shared" si="2"/>
        <v>1139141286</v>
      </c>
      <c r="U69" s="12">
        <f t="shared" si="3"/>
        <v>3.8095448775100205E-4</v>
      </c>
    </row>
    <row r="70" spans="1:21" x14ac:dyDescent="0.55000000000000004">
      <c r="A70" s="3" t="s">
        <v>29</v>
      </c>
      <c r="C70" s="7">
        <v>0</v>
      </c>
      <c r="D70" s="7"/>
      <c r="E70" s="7">
        <v>-2261685064</v>
      </c>
      <c r="F70" s="7"/>
      <c r="G70" s="7">
        <v>0</v>
      </c>
      <c r="H70" s="7"/>
      <c r="I70" s="7">
        <f t="shared" si="0"/>
        <v>-2261685064</v>
      </c>
      <c r="K70" s="12">
        <f t="shared" si="1"/>
        <v>-1.0052065259043624E-2</v>
      </c>
      <c r="M70" s="7">
        <v>0</v>
      </c>
      <c r="N70" s="7"/>
      <c r="O70" s="7">
        <v>21158658967</v>
      </c>
      <c r="P70" s="7"/>
      <c r="Q70" s="7">
        <v>0</v>
      </c>
      <c r="R70" s="7"/>
      <c r="S70" s="7">
        <f t="shared" si="2"/>
        <v>21158658967</v>
      </c>
      <c r="U70" s="12">
        <f t="shared" si="3"/>
        <v>7.0759318333332979E-3</v>
      </c>
    </row>
    <row r="71" spans="1:21" x14ac:dyDescent="0.55000000000000004">
      <c r="A71" s="3" t="s">
        <v>28</v>
      </c>
      <c r="C71" s="7">
        <v>0</v>
      </c>
      <c r="D71" s="7"/>
      <c r="E71" s="7">
        <v>-4113851520</v>
      </c>
      <c r="F71" s="7"/>
      <c r="G71" s="7">
        <v>0</v>
      </c>
      <c r="H71" s="7"/>
      <c r="I71" s="7">
        <f t="shared" si="0"/>
        <v>-4113851520</v>
      </c>
      <c r="K71" s="12">
        <f t="shared" si="1"/>
        <v>-1.8284023979854964E-2</v>
      </c>
      <c r="M71" s="7">
        <v>0</v>
      </c>
      <c r="N71" s="7"/>
      <c r="O71" s="7">
        <v>34184399307</v>
      </c>
      <c r="P71" s="7"/>
      <c r="Q71" s="7">
        <v>0</v>
      </c>
      <c r="R71" s="7"/>
      <c r="S71" s="7">
        <f t="shared" si="2"/>
        <v>34184399307</v>
      </c>
      <c r="U71" s="12">
        <f t="shared" si="3"/>
        <v>1.1432032608353635E-2</v>
      </c>
    </row>
    <row r="72" spans="1:21" x14ac:dyDescent="0.55000000000000004">
      <c r="A72" s="3" t="s">
        <v>32</v>
      </c>
      <c r="C72" s="7">
        <v>0</v>
      </c>
      <c r="D72" s="7"/>
      <c r="E72" s="7">
        <v>-8327832804</v>
      </c>
      <c r="F72" s="7"/>
      <c r="G72" s="7">
        <v>0</v>
      </c>
      <c r="H72" s="7"/>
      <c r="I72" s="7">
        <f t="shared" si="0"/>
        <v>-8327832804</v>
      </c>
      <c r="K72" s="12">
        <f t="shared" si="1"/>
        <v>-3.7013074961091158E-2</v>
      </c>
      <c r="M72" s="7">
        <v>0</v>
      </c>
      <c r="N72" s="7"/>
      <c r="O72" s="7">
        <v>5779764558</v>
      </c>
      <c r="P72" s="7"/>
      <c r="Q72" s="7">
        <v>0</v>
      </c>
      <c r="R72" s="7"/>
      <c r="S72" s="7">
        <f t="shared" si="2"/>
        <v>5779764558</v>
      </c>
      <c r="U72" s="12">
        <f t="shared" si="3"/>
        <v>1.9328833688802732E-3</v>
      </c>
    </row>
    <row r="73" spans="1:21" x14ac:dyDescent="0.55000000000000004">
      <c r="A73" s="3" t="s">
        <v>64</v>
      </c>
      <c r="C73" s="7">
        <v>0</v>
      </c>
      <c r="D73" s="7"/>
      <c r="E73" s="7">
        <v>-556470327</v>
      </c>
      <c r="F73" s="7"/>
      <c r="G73" s="7">
        <v>0</v>
      </c>
      <c r="H73" s="7"/>
      <c r="I73" s="7">
        <f t="shared" ref="I73:I76" si="4">C73+E73+G73</f>
        <v>-556470327</v>
      </c>
      <c r="K73" s="12">
        <f t="shared" ref="K73:K76" si="5">I73/$I$82</f>
        <v>-2.4732338426608387E-3</v>
      </c>
      <c r="M73" s="7">
        <v>0</v>
      </c>
      <c r="N73" s="7"/>
      <c r="O73" s="7">
        <v>-556470327</v>
      </c>
      <c r="P73" s="7"/>
      <c r="Q73" s="7">
        <v>0</v>
      </c>
      <c r="R73" s="7"/>
      <c r="S73" s="7">
        <f t="shared" ref="S73:S76" si="6">M73+O73+Q73</f>
        <v>-556470327</v>
      </c>
      <c r="U73" s="12">
        <f t="shared" ref="U73:U76" si="7">S73/$S$82</f>
        <v>-1.8609620332110199E-4</v>
      </c>
    </row>
    <row r="74" spans="1:21" x14ac:dyDescent="0.55000000000000004">
      <c r="A74" s="3" t="s">
        <v>49</v>
      </c>
      <c r="C74" s="7">
        <v>0</v>
      </c>
      <c r="D74" s="7"/>
      <c r="E74" s="7">
        <v>-22122345439</v>
      </c>
      <c r="F74" s="7"/>
      <c r="G74" s="7">
        <v>0</v>
      </c>
      <c r="H74" s="7"/>
      <c r="I74" s="7">
        <f t="shared" si="4"/>
        <v>-22122345439</v>
      </c>
      <c r="K74" s="12">
        <f t="shared" si="5"/>
        <v>-9.8322822914452462E-2</v>
      </c>
      <c r="M74" s="7">
        <v>0</v>
      </c>
      <c r="N74" s="7"/>
      <c r="O74" s="7">
        <v>-16915316223</v>
      </c>
      <c r="P74" s="7"/>
      <c r="Q74" s="7">
        <v>0</v>
      </c>
      <c r="R74" s="7"/>
      <c r="S74" s="7">
        <f t="shared" si="6"/>
        <v>-16915316223</v>
      </c>
      <c r="U74" s="12">
        <f t="shared" si="7"/>
        <v>-5.6568625034271467E-3</v>
      </c>
    </row>
    <row r="75" spans="1:21" x14ac:dyDescent="0.55000000000000004">
      <c r="A75" s="3" t="s">
        <v>62</v>
      </c>
      <c r="C75" s="7">
        <v>0</v>
      </c>
      <c r="D75" s="7"/>
      <c r="E75" s="7">
        <v>-16779057565</v>
      </c>
      <c r="F75" s="7"/>
      <c r="G75" s="7">
        <v>0</v>
      </c>
      <c r="H75" s="7"/>
      <c r="I75" s="7">
        <f t="shared" si="4"/>
        <v>-16779057565</v>
      </c>
      <c r="K75" s="12">
        <f t="shared" si="5"/>
        <v>-7.4574565801982767E-2</v>
      </c>
      <c r="M75" s="7">
        <v>0</v>
      </c>
      <c r="N75" s="7"/>
      <c r="O75" s="7">
        <v>-16779057565</v>
      </c>
      <c r="P75" s="7"/>
      <c r="Q75" s="7">
        <v>0</v>
      </c>
      <c r="R75" s="7"/>
      <c r="S75" s="7">
        <f t="shared" si="6"/>
        <v>-16779057565</v>
      </c>
      <c r="U75" s="12">
        <f t="shared" si="7"/>
        <v>-5.6112945410523472E-3</v>
      </c>
    </row>
    <row r="76" spans="1:21" x14ac:dyDescent="0.55000000000000004">
      <c r="A76" s="3" t="s">
        <v>56</v>
      </c>
      <c r="C76" s="7">
        <v>0</v>
      </c>
      <c r="D76" s="7"/>
      <c r="E76" s="7">
        <v>-43951911904</v>
      </c>
      <c r="F76" s="7"/>
      <c r="G76" s="7">
        <v>0</v>
      </c>
      <c r="H76" s="7"/>
      <c r="I76" s="7">
        <f t="shared" si="4"/>
        <v>-43951911904</v>
      </c>
      <c r="K76" s="12">
        <f t="shared" si="5"/>
        <v>-0.19534438890327496</v>
      </c>
      <c r="M76" s="7">
        <v>0</v>
      </c>
      <c r="N76" s="7"/>
      <c r="O76" s="7">
        <v>-40915252864</v>
      </c>
      <c r="P76" s="7"/>
      <c r="Q76" s="7">
        <v>0</v>
      </c>
      <c r="R76" s="7"/>
      <c r="S76" s="7">
        <f t="shared" si="6"/>
        <v>-40915252864</v>
      </c>
      <c r="U76" s="12">
        <f t="shared" si="7"/>
        <v>-1.3682981547214187E-2</v>
      </c>
    </row>
    <row r="77" spans="1:21" x14ac:dyDescent="0.55000000000000004">
      <c r="A77" s="17" t="s">
        <v>175</v>
      </c>
      <c r="C77" s="7"/>
      <c r="D77" s="7"/>
      <c r="E77" s="7">
        <v>6076194975</v>
      </c>
      <c r="F77" s="7"/>
      <c r="G77" s="7">
        <v>0</v>
      </c>
      <c r="H77" s="7"/>
      <c r="I77" s="7">
        <f>C77+E77+G77</f>
        <v>6076194975</v>
      </c>
      <c r="K77" s="12">
        <f>I77/$I$82</f>
        <v>2.7005664664624122E-2</v>
      </c>
      <c r="M77" s="7">
        <v>0</v>
      </c>
      <c r="N77" s="7"/>
      <c r="O77" s="7">
        <v>9200701627</v>
      </c>
      <c r="P77" s="7"/>
      <c r="Q77" s="7">
        <v>771059210</v>
      </c>
      <c r="R77" s="7"/>
      <c r="S77" s="7">
        <f>M77+O77+Q77</f>
        <v>9971760837</v>
      </c>
      <c r="U77" s="12">
        <f>S77/$S$82</f>
        <v>3.3347812850976224E-3</v>
      </c>
    </row>
    <row r="78" spans="1:21" x14ac:dyDescent="0.55000000000000004">
      <c r="A78" s="17" t="s">
        <v>176</v>
      </c>
      <c r="C78" s="7"/>
      <c r="D78" s="7"/>
      <c r="E78" s="7">
        <v>31256283170</v>
      </c>
      <c r="F78" s="7"/>
      <c r="G78" s="7">
        <v>0</v>
      </c>
      <c r="H78" s="7"/>
      <c r="I78" s="7">
        <f t="shared" ref="I78:I81" si="8">C78+E78+G78</f>
        <v>31256283170</v>
      </c>
      <c r="K78" s="12">
        <f t="shared" ref="K78:K81" si="9">I78/$I$82</f>
        <v>0.13891863335928495</v>
      </c>
      <c r="M78" s="7">
        <v>0</v>
      </c>
      <c r="N78" s="7"/>
      <c r="O78" s="7">
        <v>38749548810</v>
      </c>
      <c r="P78" s="7"/>
      <c r="Q78" s="7">
        <v>1702624016</v>
      </c>
      <c r="R78" s="7"/>
      <c r="S78" s="7">
        <f t="shared" ref="S78:S81" si="10">M78+O78+Q78</f>
        <v>40452172826</v>
      </c>
      <c r="U78" s="12">
        <f t="shared" ref="U78:U81" si="11">S78/$S$82</f>
        <v>1.3528117158720761E-2</v>
      </c>
    </row>
    <row r="79" spans="1:21" x14ac:dyDescent="0.55000000000000004">
      <c r="A79" s="17" t="s">
        <v>177</v>
      </c>
      <c r="C79" s="7"/>
      <c r="D79" s="7"/>
      <c r="E79" s="7">
        <v>8369274565</v>
      </c>
      <c r="F79" s="7"/>
      <c r="G79" s="7">
        <v>0</v>
      </c>
      <c r="H79" s="7"/>
      <c r="I79" s="7">
        <f t="shared" si="8"/>
        <v>8369274565</v>
      </c>
      <c r="K79" s="12">
        <f t="shared" si="9"/>
        <v>3.7197262977651226E-2</v>
      </c>
      <c r="M79" s="7">
        <v>0</v>
      </c>
      <c r="N79" s="7"/>
      <c r="O79" s="7">
        <v>8369274565</v>
      </c>
      <c r="P79" s="7"/>
      <c r="Q79" s="7">
        <v>749992390</v>
      </c>
      <c r="R79" s="7"/>
      <c r="S79" s="7">
        <f t="shared" si="10"/>
        <v>9119266955</v>
      </c>
      <c r="U79" s="12">
        <f t="shared" si="11"/>
        <v>3.0496881415872632E-3</v>
      </c>
    </row>
    <row r="80" spans="1:21" x14ac:dyDescent="0.55000000000000004">
      <c r="A80" s="17" t="s">
        <v>178</v>
      </c>
      <c r="C80" s="7"/>
      <c r="D80" s="7"/>
      <c r="E80" s="7">
        <v>-15477220</v>
      </c>
      <c r="F80" s="7"/>
      <c r="G80" s="7">
        <v>0</v>
      </c>
      <c r="H80" s="7"/>
      <c r="I80" s="7">
        <f t="shared" si="8"/>
        <v>-15477220</v>
      </c>
      <c r="K80" s="12">
        <f t="shared" si="9"/>
        <v>-6.8788545295259175E-5</v>
      </c>
      <c r="M80" s="7">
        <v>0</v>
      </c>
      <c r="N80" s="7"/>
      <c r="O80" s="7">
        <v>-15477220</v>
      </c>
      <c r="P80" s="7"/>
      <c r="Q80" s="7">
        <v>37572143042</v>
      </c>
      <c r="R80" s="7"/>
      <c r="S80" s="7">
        <f t="shared" si="10"/>
        <v>37556665822</v>
      </c>
      <c r="U80" s="12">
        <f t="shared" si="11"/>
        <v>1.2559794439629832E-2</v>
      </c>
    </row>
    <row r="81" spans="1:21" ht="24.75" thickBot="1" x14ac:dyDescent="0.6">
      <c r="A81" s="17" t="s">
        <v>179</v>
      </c>
      <c r="C81" s="7"/>
      <c r="D81" s="7"/>
      <c r="E81" s="7">
        <v>-24015010138</v>
      </c>
      <c r="F81" s="7"/>
      <c r="G81" s="7">
        <v>37632268393</v>
      </c>
      <c r="H81" s="7"/>
      <c r="I81" s="7">
        <f t="shared" si="8"/>
        <v>13617258255</v>
      </c>
      <c r="K81" s="12">
        <f t="shared" si="9"/>
        <v>6.0521940391834547E-2</v>
      </c>
      <c r="M81" s="7">
        <v>0</v>
      </c>
      <c r="N81" s="7"/>
      <c r="O81" s="7">
        <v>0</v>
      </c>
      <c r="P81" s="7"/>
      <c r="Q81" s="7">
        <v>29992350</v>
      </c>
      <c r="R81" s="7"/>
      <c r="S81" s="7">
        <f t="shared" si="10"/>
        <v>29992350</v>
      </c>
      <c r="U81" s="12">
        <f t="shared" si="11"/>
        <v>1.0030116958379443E-5</v>
      </c>
    </row>
    <row r="82" spans="1:21" ht="24.75" thickBot="1" x14ac:dyDescent="0.6">
      <c r="A82" s="3" t="s">
        <v>70</v>
      </c>
      <c r="C82" s="15">
        <f>SUM(C8:C81)</f>
        <v>36654338222</v>
      </c>
      <c r="D82" s="7"/>
      <c r="E82" s="15">
        <f>SUM(E8:E81)</f>
        <v>-149081905359</v>
      </c>
      <c r="F82" s="7"/>
      <c r="G82" s="15">
        <f>SUM(G8:G81)</f>
        <v>337424620550</v>
      </c>
      <c r="H82" s="7"/>
      <c r="I82" s="15">
        <f>SUM(I8:I81)</f>
        <v>224997053413</v>
      </c>
      <c r="K82" s="14">
        <f>SUM(K8:K81)</f>
        <v>1.0000000000000004</v>
      </c>
      <c r="M82" s="15">
        <f>SUM(M8:M81)</f>
        <v>393691787580</v>
      </c>
      <c r="N82" s="7"/>
      <c r="O82" s="15">
        <f>SUM(O8:O81)</f>
        <v>1750734951354</v>
      </c>
      <c r="P82" s="7"/>
      <c r="Q82" s="15">
        <f>SUM(Q8:Q81)</f>
        <v>845802599812</v>
      </c>
      <c r="R82" s="7"/>
      <c r="S82" s="15">
        <f>SUM(S8:S81)</f>
        <v>2990229338746</v>
      </c>
      <c r="U82" s="14">
        <f>SUM(U8:U81)</f>
        <v>1.0000000000000004</v>
      </c>
    </row>
    <row r="83" spans="1:21" ht="24.75" thickTop="1" x14ac:dyDescent="0.55000000000000004">
      <c r="C83" s="16"/>
      <c r="E83" s="16"/>
      <c r="G83" s="16"/>
      <c r="M83" s="16"/>
      <c r="O83" s="16"/>
      <c r="Q83" s="16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33"/>
  <sheetViews>
    <sheetView rightToLeft="1" topLeftCell="A22" workbookViewId="0">
      <selection activeCell="I6" sqref="I6:K6"/>
    </sheetView>
  </sheetViews>
  <sheetFormatPr defaultRowHeight="24" x14ac:dyDescent="0.55000000000000004"/>
  <cols>
    <col min="1" max="1" width="27.57031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161</v>
      </c>
      <c r="B6" s="2" t="s">
        <v>161</v>
      </c>
      <c r="C6" s="2" t="s">
        <v>161</v>
      </c>
      <c r="E6" s="2" t="s">
        <v>108</v>
      </c>
      <c r="F6" s="2" t="s">
        <v>108</v>
      </c>
      <c r="G6" s="2" t="s">
        <v>108</v>
      </c>
      <c r="I6" s="2" t="s">
        <v>109</v>
      </c>
      <c r="J6" s="2" t="s">
        <v>109</v>
      </c>
      <c r="K6" s="2" t="s">
        <v>109</v>
      </c>
    </row>
    <row r="7" spans="1:11" ht="24.75" x14ac:dyDescent="0.55000000000000004">
      <c r="A7" s="2" t="s">
        <v>162</v>
      </c>
      <c r="C7" s="2" t="s">
        <v>74</v>
      </c>
      <c r="E7" s="2" t="s">
        <v>163</v>
      </c>
      <c r="G7" s="2" t="s">
        <v>164</v>
      </c>
      <c r="I7" s="2" t="s">
        <v>163</v>
      </c>
      <c r="K7" s="2" t="s">
        <v>164</v>
      </c>
    </row>
    <row r="8" spans="1:11" x14ac:dyDescent="0.55000000000000004">
      <c r="A8" s="3" t="s">
        <v>78</v>
      </c>
      <c r="C8" s="9" t="s">
        <v>79</v>
      </c>
      <c r="D8" s="9"/>
      <c r="E8" s="11">
        <v>2054995635</v>
      </c>
      <c r="F8" s="9"/>
      <c r="G8" s="12">
        <f>E8/$E$32</f>
        <v>3.592805277180456E-2</v>
      </c>
      <c r="H8" s="9"/>
      <c r="I8" s="11">
        <v>9076257993</v>
      </c>
      <c r="J8" s="9"/>
      <c r="K8" s="12">
        <f>I8/$I$32</f>
        <v>5.7504526146396263E-2</v>
      </c>
    </row>
    <row r="9" spans="1:11" x14ac:dyDescent="0.55000000000000004">
      <c r="A9" s="3" t="s">
        <v>80</v>
      </c>
      <c r="C9" s="9" t="s">
        <v>81</v>
      </c>
      <c r="D9" s="9"/>
      <c r="E9" s="11">
        <v>21126</v>
      </c>
      <c r="F9" s="9"/>
      <c r="G9" s="12">
        <f t="shared" ref="G9:G31" si="0">E9/$E$32</f>
        <v>3.6935165697183736E-7</v>
      </c>
      <c r="H9" s="9"/>
      <c r="I9" s="11">
        <v>335236</v>
      </c>
      <c r="J9" s="9"/>
      <c r="K9" s="12">
        <f t="shared" ref="K9:K31" si="1">I9/$I$32</f>
        <v>2.123957620208791E-6</v>
      </c>
    </row>
    <row r="10" spans="1:11" x14ac:dyDescent="0.55000000000000004">
      <c r="A10" s="3" t="s">
        <v>82</v>
      </c>
      <c r="C10" s="9" t="s">
        <v>83</v>
      </c>
      <c r="D10" s="9"/>
      <c r="E10" s="11">
        <v>0</v>
      </c>
      <c r="F10" s="9"/>
      <c r="G10" s="12">
        <f t="shared" si="0"/>
        <v>0</v>
      </c>
      <c r="H10" s="9"/>
      <c r="I10" s="11">
        <v>614787</v>
      </c>
      <c r="J10" s="9"/>
      <c r="K10" s="12">
        <f t="shared" si="1"/>
        <v>3.8951113050367562E-6</v>
      </c>
    </row>
    <row r="11" spans="1:11" x14ac:dyDescent="0.55000000000000004">
      <c r="A11" s="3" t="s">
        <v>84</v>
      </c>
      <c r="C11" s="9" t="s">
        <v>85</v>
      </c>
      <c r="D11" s="9"/>
      <c r="E11" s="11">
        <v>3368</v>
      </c>
      <c r="F11" s="9"/>
      <c r="G11" s="12">
        <f t="shared" si="0"/>
        <v>5.8883668497640267E-8</v>
      </c>
      <c r="H11" s="9"/>
      <c r="I11" s="11">
        <v>113139</v>
      </c>
      <c r="J11" s="9"/>
      <c r="K11" s="12">
        <f t="shared" si="1"/>
        <v>7.1681573933826439E-7</v>
      </c>
    </row>
    <row r="12" spans="1:11" x14ac:dyDescent="0.55000000000000004">
      <c r="A12" s="3" t="s">
        <v>84</v>
      </c>
      <c r="C12" s="9" t="s">
        <v>165</v>
      </c>
      <c r="D12" s="9"/>
      <c r="E12" s="11">
        <v>0</v>
      </c>
      <c r="F12" s="9"/>
      <c r="G12" s="12">
        <f t="shared" si="0"/>
        <v>0</v>
      </c>
      <c r="H12" s="9"/>
      <c r="I12" s="11">
        <v>8631147564</v>
      </c>
      <c r="J12" s="9"/>
      <c r="K12" s="12">
        <f t="shared" si="1"/>
        <v>5.4684436157525877E-2</v>
      </c>
    </row>
    <row r="13" spans="1:11" x14ac:dyDescent="0.55000000000000004">
      <c r="A13" s="3" t="s">
        <v>87</v>
      </c>
      <c r="C13" s="9" t="s">
        <v>166</v>
      </c>
      <c r="D13" s="9"/>
      <c r="E13" s="11">
        <v>0</v>
      </c>
      <c r="F13" s="9"/>
      <c r="G13" s="12">
        <f t="shared" si="0"/>
        <v>0</v>
      </c>
      <c r="H13" s="9"/>
      <c r="I13" s="11">
        <v>5803278687</v>
      </c>
      <c r="J13" s="9"/>
      <c r="K13" s="12">
        <f t="shared" si="1"/>
        <v>3.676788289279468E-2</v>
      </c>
    </row>
    <row r="14" spans="1:11" x14ac:dyDescent="0.55000000000000004">
      <c r="A14" s="3" t="s">
        <v>87</v>
      </c>
      <c r="C14" s="9" t="s">
        <v>88</v>
      </c>
      <c r="D14" s="9"/>
      <c r="E14" s="11">
        <v>2940983615</v>
      </c>
      <c r="F14" s="9"/>
      <c r="G14" s="12">
        <f t="shared" si="0"/>
        <v>5.1418023825015348E-2</v>
      </c>
      <c r="H14" s="9"/>
      <c r="I14" s="11">
        <v>16593442613</v>
      </c>
      <c r="J14" s="9"/>
      <c r="K14" s="12">
        <f t="shared" si="1"/>
        <v>0.10513121765973411</v>
      </c>
    </row>
    <row r="15" spans="1:11" x14ac:dyDescent="0.55000000000000004">
      <c r="A15" s="3" t="s">
        <v>80</v>
      </c>
      <c r="C15" s="9" t="s">
        <v>167</v>
      </c>
      <c r="D15" s="9"/>
      <c r="E15" s="11">
        <v>0</v>
      </c>
      <c r="F15" s="9"/>
      <c r="G15" s="12">
        <f t="shared" si="0"/>
        <v>0</v>
      </c>
      <c r="H15" s="9"/>
      <c r="I15" s="11">
        <v>6624657533</v>
      </c>
      <c r="J15" s="9"/>
      <c r="K15" s="12">
        <f t="shared" si="1"/>
        <v>4.1971899940605781E-2</v>
      </c>
    </row>
    <row r="16" spans="1:11" x14ac:dyDescent="0.55000000000000004">
      <c r="A16" s="3" t="s">
        <v>80</v>
      </c>
      <c r="C16" s="9" t="s">
        <v>89</v>
      </c>
      <c r="D16" s="9"/>
      <c r="E16" s="11">
        <v>3452054793</v>
      </c>
      <c r="F16" s="9"/>
      <c r="G16" s="12">
        <f t="shared" si="0"/>
        <v>6.0353221516241742E-2</v>
      </c>
      <c r="H16" s="9"/>
      <c r="I16" s="11">
        <v>13064361099</v>
      </c>
      <c r="J16" s="9"/>
      <c r="K16" s="12">
        <f t="shared" si="1"/>
        <v>8.2771985435276474E-2</v>
      </c>
    </row>
    <row r="17" spans="1:11" x14ac:dyDescent="0.55000000000000004">
      <c r="A17" s="3" t="s">
        <v>80</v>
      </c>
      <c r="C17" s="9" t="s">
        <v>168</v>
      </c>
      <c r="D17" s="9"/>
      <c r="E17" s="11">
        <v>0</v>
      </c>
      <c r="F17" s="9"/>
      <c r="G17" s="12">
        <f t="shared" si="0"/>
        <v>0</v>
      </c>
      <c r="H17" s="9"/>
      <c r="I17" s="11">
        <v>2013698629</v>
      </c>
      <c r="J17" s="9"/>
      <c r="K17" s="12">
        <f t="shared" si="1"/>
        <v>1.2758207793520222E-2</v>
      </c>
    </row>
    <row r="18" spans="1:11" x14ac:dyDescent="0.55000000000000004">
      <c r="A18" s="3" t="s">
        <v>80</v>
      </c>
      <c r="C18" s="9" t="s">
        <v>90</v>
      </c>
      <c r="D18" s="9"/>
      <c r="E18" s="11">
        <v>2465753424</v>
      </c>
      <c r="F18" s="9"/>
      <c r="G18" s="12">
        <f t="shared" si="0"/>
        <v>4.3109443947665506E-2</v>
      </c>
      <c r="H18" s="9"/>
      <c r="I18" s="11">
        <v>8042069008</v>
      </c>
      <c r="J18" s="9"/>
      <c r="K18" s="12">
        <f t="shared" si="1"/>
        <v>5.0952206063151192E-2</v>
      </c>
    </row>
    <row r="19" spans="1:11" x14ac:dyDescent="0.55000000000000004">
      <c r="A19" s="3" t="s">
        <v>91</v>
      </c>
      <c r="C19" s="9" t="s">
        <v>92</v>
      </c>
      <c r="D19" s="9"/>
      <c r="E19" s="11">
        <v>6147542</v>
      </c>
      <c r="F19" s="9"/>
      <c r="G19" s="12">
        <f t="shared" si="0"/>
        <v>1.0747916425276734E-4</v>
      </c>
      <c r="H19" s="9"/>
      <c r="I19" s="11">
        <v>7745901639</v>
      </c>
      <c r="J19" s="9"/>
      <c r="K19" s="12">
        <f t="shared" si="1"/>
        <v>4.9075775905755389E-2</v>
      </c>
    </row>
    <row r="20" spans="1:11" x14ac:dyDescent="0.55000000000000004">
      <c r="A20" s="3" t="s">
        <v>80</v>
      </c>
      <c r="C20" s="9" t="s">
        <v>93</v>
      </c>
      <c r="D20" s="9"/>
      <c r="E20" s="11">
        <v>2465753424</v>
      </c>
      <c r="F20" s="9"/>
      <c r="G20" s="12">
        <f t="shared" si="0"/>
        <v>4.3109443947665506E-2</v>
      </c>
      <c r="H20" s="9"/>
      <c r="I20" s="11">
        <v>7027135240</v>
      </c>
      <c r="J20" s="9"/>
      <c r="K20" s="12">
        <f t="shared" si="1"/>
        <v>4.4521881424535947E-2</v>
      </c>
    </row>
    <row r="21" spans="1:11" x14ac:dyDescent="0.55000000000000004">
      <c r="A21" s="3" t="s">
        <v>94</v>
      </c>
      <c r="C21" s="9" t="s">
        <v>95</v>
      </c>
      <c r="D21" s="9"/>
      <c r="E21" s="11">
        <v>51229516</v>
      </c>
      <c r="F21" s="9"/>
      <c r="G21" s="12">
        <f t="shared" si="0"/>
        <v>8.9565969045087826E-4</v>
      </c>
      <c r="H21" s="9"/>
      <c r="I21" s="11">
        <v>6762295081</v>
      </c>
      <c r="J21" s="9"/>
      <c r="K21" s="12">
        <f t="shared" si="1"/>
        <v>4.2843931342070582E-2</v>
      </c>
    </row>
    <row r="22" spans="1:11" x14ac:dyDescent="0.55000000000000004">
      <c r="A22" s="3" t="s">
        <v>87</v>
      </c>
      <c r="C22" s="9" t="s">
        <v>96</v>
      </c>
      <c r="D22" s="9"/>
      <c r="E22" s="11">
        <v>2378415301</v>
      </c>
      <c r="F22" s="9"/>
      <c r="G22" s="12">
        <f t="shared" si="0"/>
        <v>4.1582487569417841E-2</v>
      </c>
      <c r="H22" s="9"/>
      <c r="I22" s="11">
        <v>6530054626</v>
      </c>
      <c r="J22" s="9"/>
      <c r="K22" s="12">
        <f t="shared" si="1"/>
        <v>4.1372523485760378E-2</v>
      </c>
    </row>
    <row r="23" spans="1:11" x14ac:dyDescent="0.55000000000000004">
      <c r="A23" s="3" t="s">
        <v>80</v>
      </c>
      <c r="C23" s="9" t="s">
        <v>98</v>
      </c>
      <c r="D23" s="9"/>
      <c r="E23" s="11">
        <v>1972602738</v>
      </c>
      <c r="F23" s="9"/>
      <c r="G23" s="12">
        <f t="shared" si="0"/>
        <v>3.4487555137152473E-2</v>
      </c>
      <c r="H23" s="9"/>
      <c r="I23" s="11">
        <v>5041380334</v>
      </c>
      <c r="J23" s="9"/>
      <c r="K23" s="12">
        <f t="shared" si="1"/>
        <v>3.1940716918141369E-2</v>
      </c>
    </row>
    <row r="24" spans="1:11" x14ac:dyDescent="0.55000000000000004">
      <c r="A24" s="3" t="s">
        <v>99</v>
      </c>
      <c r="C24" s="9" t="s">
        <v>169</v>
      </c>
      <c r="D24" s="9"/>
      <c r="E24" s="11">
        <v>0</v>
      </c>
      <c r="F24" s="9"/>
      <c r="G24" s="12">
        <f t="shared" si="0"/>
        <v>0</v>
      </c>
      <c r="H24" s="9"/>
      <c r="I24" s="11">
        <v>3113715847</v>
      </c>
      <c r="J24" s="9"/>
      <c r="K24" s="12">
        <f t="shared" si="1"/>
        <v>1.972759638105848E-2</v>
      </c>
    </row>
    <row r="25" spans="1:11" x14ac:dyDescent="0.55000000000000004">
      <c r="A25" s="3" t="s">
        <v>99</v>
      </c>
      <c r="C25" s="9" t="s">
        <v>170</v>
      </c>
      <c r="D25" s="9"/>
      <c r="E25" s="11">
        <v>0</v>
      </c>
      <c r="F25" s="9"/>
      <c r="G25" s="12">
        <f t="shared" si="0"/>
        <v>0</v>
      </c>
      <c r="H25" s="9"/>
      <c r="I25" s="11">
        <v>2704016393</v>
      </c>
      <c r="J25" s="9"/>
      <c r="K25" s="12">
        <f t="shared" si="1"/>
        <v>1.7131860012295337E-2</v>
      </c>
    </row>
    <row r="26" spans="1:11" x14ac:dyDescent="0.55000000000000004">
      <c r="A26" s="3" t="s">
        <v>99</v>
      </c>
      <c r="C26" s="9" t="s">
        <v>100</v>
      </c>
      <c r="D26" s="9"/>
      <c r="E26" s="11">
        <v>423087432</v>
      </c>
      <c r="F26" s="9"/>
      <c r="G26" s="12">
        <f t="shared" si="0"/>
        <v>7.396953708849738E-3</v>
      </c>
      <c r="H26" s="9"/>
      <c r="I26" s="11">
        <v>7374590162</v>
      </c>
      <c r="J26" s="9"/>
      <c r="K26" s="12">
        <f t="shared" si="1"/>
        <v>4.6723254574379487E-2</v>
      </c>
    </row>
    <row r="27" spans="1:11" x14ac:dyDescent="0.55000000000000004">
      <c r="A27" s="3" t="s">
        <v>99</v>
      </c>
      <c r="C27" s="9" t="s">
        <v>101</v>
      </c>
      <c r="D27" s="9"/>
      <c r="E27" s="11">
        <v>167896177</v>
      </c>
      <c r="F27" s="9"/>
      <c r="G27" s="12">
        <f t="shared" si="0"/>
        <v>2.9353749490763463E-3</v>
      </c>
      <c r="H27" s="9"/>
      <c r="I27" s="11">
        <v>2867896174</v>
      </c>
      <c r="J27" s="9"/>
      <c r="K27" s="12">
        <f t="shared" si="1"/>
        <v>1.8170154555999168E-2</v>
      </c>
    </row>
    <row r="28" spans="1:11" x14ac:dyDescent="0.55000000000000004">
      <c r="A28" s="3" t="s">
        <v>99</v>
      </c>
      <c r="C28" s="9" t="s">
        <v>102</v>
      </c>
      <c r="D28" s="9"/>
      <c r="E28" s="11">
        <v>23352868852</v>
      </c>
      <c r="F28" s="9"/>
      <c r="G28" s="12">
        <f t="shared" si="0"/>
        <v>0.40828461637471408</v>
      </c>
      <c r="H28" s="9"/>
      <c r="I28" s="11">
        <v>23352868852</v>
      </c>
      <c r="J28" s="9"/>
      <c r="K28" s="12">
        <f t="shared" si="1"/>
        <v>0.14795697285477075</v>
      </c>
    </row>
    <row r="29" spans="1:11" x14ac:dyDescent="0.55000000000000004">
      <c r="A29" s="3" t="s">
        <v>99</v>
      </c>
      <c r="C29" s="9" t="s">
        <v>103</v>
      </c>
      <c r="D29" s="9"/>
      <c r="E29" s="11">
        <v>4553825113</v>
      </c>
      <c r="F29" s="9"/>
      <c r="G29" s="12">
        <f t="shared" si="0"/>
        <v>7.9615774450748578E-2</v>
      </c>
      <c r="H29" s="9"/>
      <c r="I29" s="11">
        <v>4553825113</v>
      </c>
      <c r="J29" s="9"/>
      <c r="K29" s="12">
        <f t="shared" si="1"/>
        <v>2.8851709094054663E-2</v>
      </c>
    </row>
    <row r="30" spans="1:11" x14ac:dyDescent="0.55000000000000004">
      <c r="A30" s="3" t="s">
        <v>87</v>
      </c>
      <c r="C30" s="9" t="s">
        <v>104</v>
      </c>
      <c r="D30" s="9"/>
      <c r="E30" s="11">
        <v>4026639328</v>
      </c>
      <c r="F30" s="9"/>
      <c r="G30" s="12">
        <f t="shared" si="0"/>
        <v>7.0398840661969414E-2</v>
      </c>
      <c r="H30" s="9"/>
      <c r="I30" s="11">
        <v>4026639328</v>
      </c>
      <c r="J30" s="9"/>
      <c r="K30" s="12">
        <f t="shared" si="1"/>
        <v>2.5511613563394164E-2</v>
      </c>
    </row>
    <row r="31" spans="1:11" ht="24.75" thickBot="1" x14ac:dyDescent="0.6">
      <c r="A31" s="3" t="s">
        <v>94</v>
      </c>
      <c r="C31" s="9" t="s">
        <v>105</v>
      </c>
      <c r="D31" s="9"/>
      <c r="E31" s="11">
        <v>6885245901</v>
      </c>
      <c r="F31" s="9"/>
      <c r="G31" s="12">
        <f t="shared" si="0"/>
        <v>0.12037664404964978</v>
      </c>
      <c r="H31" s="9"/>
      <c r="I31" s="11">
        <v>6885245901</v>
      </c>
      <c r="J31" s="9"/>
      <c r="K31" s="12">
        <f t="shared" si="1"/>
        <v>4.362291191411511E-2</v>
      </c>
    </row>
    <row r="32" spans="1:11" ht="24.75" thickBot="1" x14ac:dyDescent="0.6">
      <c r="A32" s="3" t="s">
        <v>70</v>
      </c>
      <c r="C32" s="9" t="s">
        <v>70</v>
      </c>
      <c r="D32" s="9"/>
      <c r="E32" s="8">
        <f>SUM(E8:E31)</f>
        <v>57197523285</v>
      </c>
      <c r="F32" s="9"/>
      <c r="G32" s="18">
        <f>SUM(G8:G31)</f>
        <v>1</v>
      </c>
      <c r="H32" s="9"/>
      <c r="I32" s="8">
        <f>SUM(I8:I31)</f>
        <v>157835540978</v>
      </c>
      <c r="J32" s="9"/>
      <c r="K32" s="19">
        <f>SUM(K8:K31)</f>
        <v>1</v>
      </c>
    </row>
    <row r="33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7"/>
  <sheetViews>
    <sheetView rightToLeft="1" topLeftCell="B19" workbookViewId="0">
      <selection activeCell="O35" sqref="O35:O37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2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2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1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19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  <c r="L3" s="1" t="s">
        <v>106</v>
      </c>
      <c r="M3" s="1" t="s">
        <v>106</v>
      </c>
      <c r="N3" s="1" t="s">
        <v>106</v>
      </c>
      <c r="O3" s="1" t="s">
        <v>106</v>
      </c>
      <c r="P3" s="1" t="s">
        <v>106</v>
      </c>
      <c r="Q3" s="1" t="s">
        <v>106</v>
      </c>
      <c r="R3" s="1" t="s">
        <v>106</v>
      </c>
      <c r="S3" s="1" t="s">
        <v>106</v>
      </c>
    </row>
    <row r="4" spans="1:1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19" ht="24.75" x14ac:dyDescent="0.55000000000000004">
      <c r="A6" s="2" t="s">
        <v>3</v>
      </c>
      <c r="C6" s="2" t="s">
        <v>114</v>
      </c>
      <c r="D6" s="2" t="s">
        <v>114</v>
      </c>
      <c r="E6" s="2" t="s">
        <v>114</v>
      </c>
      <c r="F6" s="2" t="s">
        <v>114</v>
      </c>
      <c r="G6" s="2" t="s">
        <v>114</v>
      </c>
      <c r="I6" s="2" t="s">
        <v>108</v>
      </c>
      <c r="J6" s="2" t="s">
        <v>108</v>
      </c>
      <c r="K6" s="2" t="s">
        <v>108</v>
      </c>
      <c r="L6" s="2" t="s">
        <v>108</v>
      </c>
      <c r="M6" s="2" t="s">
        <v>108</v>
      </c>
      <c r="O6" s="2" t="s">
        <v>109</v>
      </c>
      <c r="P6" s="2" t="s">
        <v>109</v>
      </c>
      <c r="Q6" s="2" t="s">
        <v>109</v>
      </c>
      <c r="R6" s="2" t="s">
        <v>109</v>
      </c>
      <c r="S6" s="2" t="s">
        <v>109</v>
      </c>
    </row>
    <row r="7" spans="1:19" ht="24.75" x14ac:dyDescent="0.55000000000000004">
      <c r="A7" s="2" t="s">
        <v>3</v>
      </c>
      <c r="C7" s="2" t="s">
        <v>115</v>
      </c>
      <c r="E7" s="2" t="s">
        <v>116</v>
      </c>
      <c r="G7" s="2" t="s">
        <v>117</v>
      </c>
      <c r="I7" s="2" t="s">
        <v>118</v>
      </c>
      <c r="K7" s="2" t="s">
        <v>112</v>
      </c>
      <c r="M7" s="2" t="s">
        <v>119</v>
      </c>
      <c r="O7" s="2" t="s">
        <v>118</v>
      </c>
      <c r="Q7" s="2" t="s">
        <v>112</v>
      </c>
      <c r="S7" s="2" t="s">
        <v>119</v>
      </c>
    </row>
    <row r="8" spans="1:19" x14ac:dyDescent="0.55000000000000004">
      <c r="A8" s="3" t="s">
        <v>120</v>
      </c>
      <c r="C8" s="9" t="s">
        <v>121</v>
      </c>
      <c r="D8" s="9"/>
      <c r="E8" s="11">
        <v>16864311</v>
      </c>
      <c r="F8" s="9"/>
      <c r="G8" s="11">
        <v>630</v>
      </c>
      <c r="H8" s="9"/>
      <c r="I8" s="11">
        <v>0</v>
      </c>
      <c r="J8" s="9"/>
      <c r="K8" s="11">
        <v>0</v>
      </c>
      <c r="L8" s="9"/>
      <c r="M8" s="11">
        <v>0</v>
      </c>
      <c r="N8" s="9"/>
      <c r="O8" s="11">
        <v>10624515930</v>
      </c>
      <c r="P8" s="9"/>
      <c r="Q8" s="11">
        <v>0</v>
      </c>
      <c r="R8" s="9"/>
      <c r="S8" s="11">
        <v>10624515930</v>
      </c>
    </row>
    <row r="9" spans="1:19" x14ac:dyDescent="0.55000000000000004">
      <c r="A9" s="3" t="s">
        <v>18</v>
      </c>
      <c r="C9" s="9" t="s">
        <v>122</v>
      </c>
      <c r="D9" s="9"/>
      <c r="E9" s="11">
        <v>32839011</v>
      </c>
      <c r="F9" s="9"/>
      <c r="G9" s="11">
        <v>48</v>
      </c>
      <c r="H9" s="9"/>
      <c r="I9" s="11">
        <v>0</v>
      </c>
      <c r="J9" s="9"/>
      <c r="K9" s="11">
        <v>0</v>
      </c>
      <c r="L9" s="9"/>
      <c r="M9" s="11">
        <v>0</v>
      </c>
      <c r="N9" s="9"/>
      <c r="O9" s="11">
        <v>1576272528</v>
      </c>
      <c r="P9" s="9"/>
      <c r="Q9" s="11">
        <v>0</v>
      </c>
      <c r="R9" s="9"/>
      <c r="S9" s="11">
        <v>1576272528</v>
      </c>
    </row>
    <row r="10" spans="1:19" x14ac:dyDescent="0.55000000000000004">
      <c r="A10" s="3" t="s">
        <v>38</v>
      </c>
      <c r="C10" s="9" t="s">
        <v>123</v>
      </c>
      <c r="D10" s="9"/>
      <c r="E10" s="11">
        <v>34755636</v>
      </c>
      <c r="F10" s="9"/>
      <c r="G10" s="11">
        <v>400</v>
      </c>
      <c r="H10" s="9"/>
      <c r="I10" s="11">
        <v>0</v>
      </c>
      <c r="J10" s="9"/>
      <c r="K10" s="11">
        <v>0</v>
      </c>
      <c r="L10" s="9"/>
      <c r="M10" s="11">
        <v>0</v>
      </c>
      <c r="N10" s="9"/>
      <c r="O10" s="11">
        <v>13902254400</v>
      </c>
      <c r="P10" s="9"/>
      <c r="Q10" s="11">
        <v>0</v>
      </c>
      <c r="R10" s="9"/>
      <c r="S10" s="11">
        <v>13902254400</v>
      </c>
    </row>
    <row r="11" spans="1:19" x14ac:dyDescent="0.55000000000000004">
      <c r="A11" s="3" t="s">
        <v>63</v>
      </c>
      <c r="C11" s="9" t="s">
        <v>124</v>
      </c>
      <c r="D11" s="9"/>
      <c r="E11" s="11">
        <v>1992971</v>
      </c>
      <c r="F11" s="9"/>
      <c r="G11" s="11">
        <v>86</v>
      </c>
      <c r="H11" s="9"/>
      <c r="I11" s="11">
        <v>0</v>
      </c>
      <c r="J11" s="9"/>
      <c r="K11" s="11">
        <v>0</v>
      </c>
      <c r="L11" s="9"/>
      <c r="M11" s="11">
        <v>0</v>
      </c>
      <c r="N11" s="9"/>
      <c r="O11" s="11">
        <v>171395506</v>
      </c>
      <c r="P11" s="9"/>
      <c r="Q11" s="11">
        <v>0</v>
      </c>
      <c r="R11" s="9"/>
      <c r="S11" s="11">
        <v>171395506</v>
      </c>
    </row>
    <row r="12" spans="1:19" x14ac:dyDescent="0.55000000000000004">
      <c r="A12" s="3" t="s">
        <v>36</v>
      </c>
      <c r="C12" s="9" t="s">
        <v>125</v>
      </c>
      <c r="D12" s="9"/>
      <c r="E12" s="11">
        <v>5620812</v>
      </c>
      <c r="F12" s="9"/>
      <c r="G12" s="11">
        <v>6500</v>
      </c>
      <c r="H12" s="9"/>
      <c r="I12" s="11">
        <v>0</v>
      </c>
      <c r="J12" s="9"/>
      <c r="K12" s="11">
        <v>0</v>
      </c>
      <c r="L12" s="9"/>
      <c r="M12" s="11">
        <v>0</v>
      </c>
      <c r="N12" s="9"/>
      <c r="O12" s="11">
        <v>36535278000</v>
      </c>
      <c r="P12" s="9"/>
      <c r="Q12" s="11">
        <v>0</v>
      </c>
      <c r="R12" s="9"/>
      <c r="S12" s="11">
        <v>36535278000</v>
      </c>
    </row>
    <row r="13" spans="1:19" x14ac:dyDescent="0.55000000000000004">
      <c r="A13" s="3" t="s">
        <v>27</v>
      </c>
      <c r="C13" s="9" t="s">
        <v>126</v>
      </c>
      <c r="D13" s="9"/>
      <c r="E13" s="11">
        <v>10149014</v>
      </c>
      <c r="F13" s="9"/>
      <c r="G13" s="11">
        <v>1200</v>
      </c>
      <c r="H13" s="9"/>
      <c r="I13" s="11">
        <v>0</v>
      </c>
      <c r="J13" s="9"/>
      <c r="K13" s="11">
        <v>0</v>
      </c>
      <c r="L13" s="9"/>
      <c r="M13" s="11">
        <v>0</v>
      </c>
      <c r="N13" s="9"/>
      <c r="O13" s="11">
        <v>12178816800</v>
      </c>
      <c r="P13" s="9"/>
      <c r="Q13" s="11">
        <v>0</v>
      </c>
      <c r="R13" s="9"/>
      <c r="S13" s="11">
        <v>12178816800</v>
      </c>
    </row>
    <row r="14" spans="1:19" x14ac:dyDescent="0.55000000000000004">
      <c r="A14" s="3" t="s">
        <v>21</v>
      </c>
      <c r="C14" s="9" t="s">
        <v>126</v>
      </c>
      <c r="D14" s="9"/>
      <c r="E14" s="11">
        <v>25666139</v>
      </c>
      <c r="F14" s="9"/>
      <c r="G14" s="11">
        <v>610</v>
      </c>
      <c r="H14" s="9"/>
      <c r="I14" s="11">
        <v>0</v>
      </c>
      <c r="J14" s="9"/>
      <c r="K14" s="11">
        <v>0</v>
      </c>
      <c r="L14" s="9"/>
      <c r="M14" s="11">
        <v>0</v>
      </c>
      <c r="N14" s="9"/>
      <c r="O14" s="11">
        <v>15656344790</v>
      </c>
      <c r="P14" s="9"/>
      <c r="Q14" s="11">
        <v>0</v>
      </c>
      <c r="R14" s="9"/>
      <c r="S14" s="11">
        <v>15656344790</v>
      </c>
    </row>
    <row r="15" spans="1:19" x14ac:dyDescent="0.55000000000000004">
      <c r="A15" s="3" t="s">
        <v>127</v>
      </c>
      <c r="C15" s="9" t="s">
        <v>126</v>
      </c>
      <c r="D15" s="9"/>
      <c r="E15" s="11">
        <v>39125547</v>
      </c>
      <c r="F15" s="9"/>
      <c r="G15" s="11">
        <v>400</v>
      </c>
      <c r="H15" s="9"/>
      <c r="I15" s="11">
        <v>0</v>
      </c>
      <c r="J15" s="9"/>
      <c r="K15" s="11">
        <v>0</v>
      </c>
      <c r="L15" s="9"/>
      <c r="M15" s="11">
        <v>0</v>
      </c>
      <c r="N15" s="9"/>
      <c r="O15" s="11">
        <v>15650218800</v>
      </c>
      <c r="P15" s="9"/>
      <c r="Q15" s="11">
        <v>0</v>
      </c>
      <c r="R15" s="9"/>
      <c r="S15" s="11">
        <v>15650218800</v>
      </c>
    </row>
    <row r="16" spans="1:19" x14ac:dyDescent="0.55000000000000004">
      <c r="A16" s="3" t="s">
        <v>23</v>
      </c>
      <c r="C16" s="9" t="s">
        <v>128</v>
      </c>
      <c r="D16" s="9"/>
      <c r="E16" s="11">
        <v>31633196</v>
      </c>
      <c r="F16" s="9"/>
      <c r="G16" s="11">
        <v>1350</v>
      </c>
      <c r="H16" s="9"/>
      <c r="I16" s="11">
        <v>42704814600</v>
      </c>
      <c r="J16" s="9"/>
      <c r="K16" s="11">
        <v>6050476378</v>
      </c>
      <c r="L16" s="9"/>
      <c r="M16" s="11">
        <v>36654338222</v>
      </c>
      <c r="N16" s="9"/>
      <c r="O16" s="11">
        <v>42704814600</v>
      </c>
      <c r="P16" s="9"/>
      <c r="Q16" s="11">
        <v>6050476378</v>
      </c>
      <c r="R16" s="9"/>
      <c r="S16" s="11">
        <v>36654338222</v>
      </c>
    </row>
    <row r="17" spans="1:19" x14ac:dyDescent="0.55000000000000004">
      <c r="A17" s="3" t="s">
        <v>22</v>
      </c>
      <c r="C17" s="9" t="s">
        <v>97</v>
      </c>
      <c r="D17" s="9"/>
      <c r="E17" s="11">
        <v>575410</v>
      </c>
      <c r="F17" s="9"/>
      <c r="G17" s="11">
        <v>37000</v>
      </c>
      <c r="H17" s="9"/>
      <c r="I17" s="11">
        <v>0</v>
      </c>
      <c r="J17" s="9"/>
      <c r="K17" s="11">
        <v>0</v>
      </c>
      <c r="L17" s="9"/>
      <c r="M17" s="11">
        <v>0</v>
      </c>
      <c r="N17" s="9"/>
      <c r="O17" s="11">
        <v>21290170000</v>
      </c>
      <c r="P17" s="9"/>
      <c r="Q17" s="11">
        <v>0</v>
      </c>
      <c r="R17" s="9"/>
      <c r="S17" s="11">
        <v>21290170000</v>
      </c>
    </row>
    <row r="18" spans="1:19" x14ac:dyDescent="0.55000000000000004">
      <c r="A18" s="3" t="s">
        <v>46</v>
      </c>
      <c r="C18" s="9" t="s">
        <v>129</v>
      </c>
      <c r="D18" s="9"/>
      <c r="E18" s="11">
        <v>12331929</v>
      </c>
      <c r="F18" s="9"/>
      <c r="G18" s="11">
        <v>2000</v>
      </c>
      <c r="H18" s="9"/>
      <c r="I18" s="11">
        <v>0</v>
      </c>
      <c r="J18" s="9"/>
      <c r="K18" s="11">
        <v>0</v>
      </c>
      <c r="L18" s="9"/>
      <c r="M18" s="11">
        <v>0</v>
      </c>
      <c r="N18" s="9"/>
      <c r="O18" s="11">
        <v>24663858000</v>
      </c>
      <c r="P18" s="9"/>
      <c r="Q18" s="11">
        <v>0</v>
      </c>
      <c r="R18" s="9"/>
      <c r="S18" s="11">
        <v>24663858000</v>
      </c>
    </row>
    <row r="19" spans="1:19" x14ac:dyDescent="0.55000000000000004">
      <c r="A19" s="3" t="s">
        <v>34</v>
      </c>
      <c r="C19" s="9" t="s">
        <v>130</v>
      </c>
      <c r="D19" s="9"/>
      <c r="E19" s="11">
        <v>4650000</v>
      </c>
      <c r="F19" s="9"/>
      <c r="G19" s="11">
        <v>3000</v>
      </c>
      <c r="H19" s="9"/>
      <c r="I19" s="11">
        <v>0</v>
      </c>
      <c r="J19" s="9"/>
      <c r="K19" s="11">
        <v>0</v>
      </c>
      <c r="L19" s="9"/>
      <c r="M19" s="11">
        <v>0</v>
      </c>
      <c r="N19" s="9"/>
      <c r="O19" s="11">
        <v>13950000000</v>
      </c>
      <c r="P19" s="9"/>
      <c r="Q19" s="11">
        <v>716081871</v>
      </c>
      <c r="R19" s="9"/>
      <c r="S19" s="11">
        <v>13233918129</v>
      </c>
    </row>
    <row r="20" spans="1:19" x14ac:dyDescent="0.55000000000000004">
      <c r="A20" s="3" t="s">
        <v>58</v>
      </c>
      <c r="C20" s="9" t="s">
        <v>131</v>
      </c>
      <c r="D20" s="9"/>
      <c r="E20" s="11">
        <v>16758293</v>
      </c>
      <c r="F20" s="9"/>
      <c r="G20" s="11">
        <v>600</v>
      </c>
      <c r="H20" s="9"/>
      <c r="I20" s="11">
        <v>0</v>
      </c>
      <c r="J20" s="9"/>
      <c r="K20" s="11">
        <v>0</v>
      </c>
      <c r="L20" s="9"/>
      <c r="M20" s="11">
        <v>0</v>
      </c>
      <c r="N20" s="9"/>
      <c r="O20" s="11">
        <v>10054975800</v>
      </c>
      <c r="P20" s="9"/>
      <c r="Q20" s="11">
        <v>0</v>
      </c>
      <c r="R20" s="9"/>
      <c r="S20" s="11">
        <v>10054975800</v>
      </c>
    </row>
    <row r="21" spans="1:19" x14ac:dyDescent="0.55000000000000004">
      <c r="A21" s="3" t="s">
        <v>55</v>
      </c>
      <c r="C21" s="9" t="s">
        <v>132</v>
      </c>
      <c r="D21" s="9"/>
      <c r="E21" s="11">
        <v>18092307</v>
      </c>
      <c r="F21" s="9"/>
      <c r="G21" s="11">
        <v>1800</v>
      </c>
      <c r="H21" s="9"/>
      <c r="I21" s="11">
        <v>0</v>
      </c>
      <c r="J21" s="9"/>
      <c r="K21" s="11">
        <v>0</v>
      </c>
      <c r="L21" s="9"/>
      <c r="M21" s="11">
        <v>0</v>
      </c>
      <c r="N21" s="9"/>
      <c r="O21" s="11">
        <v>32566152600</v>
      </c>
      <c r="P21" s="9"/>
      <c r="Q21" s="11">
        <v>0</v>
      </c>
      <c r="R21" s="9"/>
      <c r="S21" s="11">
        <v>32566152600</v>
      </c>
    </row>
    <row r="22" spans="1:19" x14ac:dyDescent="0.55000000000000004">
      <c r="A22" s="3" t="s">
        <v>16</v>
      </c>
      <c r="C22" s="9" t="s">
        <v>125</v>
      </c>
      <c r="D22" s="9"/>
      <c r="E22" s="11">
        <v>90645315</v>
      </c>
      <c r="F22" s="9"/>
      <c r="G22" s="11">
        <v>300</v>
      </c>
      <c r="H22" s="9"/>
      <c r="I22" s="11">
        <v>0</v>
      </c>
      <c r="J22" s="9"/>
      <c r="K22" s="11">
        <v>0</v>
      </c>
      <c r="L22" s="9"/>
      <c r="M22" s="11">
        <v>0</v>
      </c>
      <c r="N22" s="9"/>
      <c r="O22" s="11">
        <v>27193594500</v>
      </c>
      <c r="P22" s="9"/>
      <c r="Q22" s="11">
        <v>0</v>
      </c>
      <c r="R22" s="9"/>
      <c r="S22" s="11">
        <v>27193594500</v>
      </c>
    </row>
    <row r="23" spans="1:19" x14ac:dyDescent="0.55000000000000004">
      <c r="A23" s="3" t="s">
        <v>48</v>
      </c>
      <c r="C23" s="9" t="s">
        <v>133</v>
      </c>
      <c r="D23" s="9"/>
      <c r="E23" s="11">
        <v>9679000</v>
      </c>
      <c r="F23" s="9"/>
      <c r="G23" s="11">
        <v>4500</v>
      </c>
      <c r="H23" s="9"/>
      <c r="I23" s="11">
        <v>0</v>
      </c>
      <c r="J23" s="9"/>
      <c r="K23" s="11">
        <v>0</v>
      </c>
      <c r="L23" s="9"/>
      <c r="M23" s="11">
        <v>0</v>
      </c>
      <c r="N23" s="9"/>
      <c r="O23" s="11">
        <v>43555500000</v>
      </c>
      <c r="P23" s="9"/>
      <c r="Q23" s="11">
        <v>0</v>
      </c>
      <c r="R23" s="9"/>
      <c r="S23" s="11">
        <v>43555500000</v>
      </c>
    </row>
    <row r="24" spans="1:19" x14ac:dyDescent="0.55000000000000004">
      <c r="A24" s="3" t="s">
        <v>35</v>
      </c>
      <c r="C24" s="9" t="s">
        <v>134</v>
      </c>
      <c r="D24" s="9"/>
      <c r="E24" s="11">
        <v>11000000</v>
      </c>
      <c r="F24" s="9"/>
      <c r="G24" s="11">
        <v>950</v>
      </c>
      <c r="H24" s="9"/>
      <c r="I24" s="11">
        <v>0</v>
      </c>
      <c r="J24" s="9"/>
      <c r="K24" s="11">
        <v>0</v>
      </c>
      <c r="L24" s="9"/>
      <c r="M24" s="11">
        <v>0</v>
      </c>
      <c r="N24" s="9"/>
      <c r="O24" s="11">
        <v>10450000000</v>
      </c>
      <c r="P24" s="9"/>
      <c r="Q24" s="11">
        <v>0</v>
      </c>
      <c r="R24" s="9"/>
      <c r="S24" s="11">
        <v>10450000000</v>
      </c>
    </row>
    <row r="25" spans="1:19" x14ac:dyDescent="0.55000000000000004">
      <c r="A25" s="3" t="s">
        <v>33</v>
      </c>
      <c r="C25" s="9" t="s">
        <v>135</v>
      </c>
      <c r="D25" s="9"/>
      <c r="E25" s="11">
        <v>192338901</v>
      </c>
      <c r="F25" s="9"/>
      <c r="G25" s="11">
        <v>150</v>
      </c>
      <c r="H25" s="9"/>
      <c r="I25" s="11">
        <v>0</v>
      </c>
      <c r="J25" s="9"/>
      <c r="K25" s="11">
        <v>0</v>
      </c>
      <c r="L25" s="9"/>
      <c r="M25" s="11">
        <v>0</v>
      </c>
      <c r="N25" s="9"/>
      <c r="O25" s="11">
        <v>28850835150</v>
      </c>
      <c r="P25" s="9"/>
      <c r="Q25" s="11">
        <v>0</v>
      </c>
      <c r="R25" s="9"/>
      <c r="S25" s="11">
        <v>28850835150</v>
      </c>
    </row>
    <row r="26" spans="1:19" x14ac:dyDescent="0.55000000000000004">
      <c r="A26" s="3" t="s">
        <v>136</v>
      </c>
      <c r="C26" s="9" t="s">
        <v>137</v>
      </c>
      <c r="D26" s="9"/>
      <c r="E26" s="11">
        <v>4447007</v>
      </c>
      <c r="F26" s="9"/>
      <c r="G26" s="11">
        <v>1350</v>
      </c>
      <c r="H26" s="9"/>
      <c r="I26" s="11">
        <v>0</v>
      </c>
      <c r="J26" s="9"/>
      <c r="K26" s="11">
        <v>0</v>
      </c>
      <c r="L26" s="9"/>
      <c r="M26" s="11">
        <v>0</v>
      </c>
      <c r="N26" s="9"/>
      <c r="O26" s="11">
        <v>6003459450</v>
      </c>
      <c r="P26" s="9"/>
      <c r="Q26" s="11">
        <v>0</v>
      </c>
      <c r="R26" s="9"/>
      <c r="S26" s="11">
        <v>6003459450</v>
      </c>
    </row>
    <row r="27" spans="1:19" x14ac:dyDescent="0.55000000000000004">
      <c r="A27" s="3" t="s">
        <v>37</v>
      </c>
      <c r="C27" s="9" t="s">
        <v>138</v>
      </c>
      <c r="D27" s="9"/>
      <c r="E27" s="11">
        <v>5048530</v>
      </c>
      <c r="F27" s="9"/>
      <c r="G27" s="11">
        <v>254</v>
      </c>
      <c r="H27" s="9"/>
      <c r="I27" s="11">
        <v>0</v>
      </c>
      <c r="J27" s="9"/>
      <c r="K27" s="11">
        <v>0</v>
      </c>
      <c r="L27" s="9"/>
      <c r="M27" s="11">
        <v>0</v>
      </c>
      <c r="N27" s="9"/>
      <c r="O27" s="11">
        <v>1282326620</v>
      </c>
      <c r="P27" s="9"/>
      <c r="Q27" s="11">
        <v>68191169</v>
      </c>
      <c r="R27" s="9"/>
      <c r="S27" s="11">
        <v>1214135451</v>
      </c>
    </row>
    <row r="28" spans="1:19" x14ac:dyDescent="0.55000000000000004">
      <c r="A28" s="3" t="s">
        <v>47</v>
      </c>
      <c r="C28" s="9" t="s">
        <v>86</v>
      </c>
      <c r="D28" s="9"/>
      <c r="E28" s="11">
        <v>9000000</v>
      </c>
      <c r="F28" s="9"/>
      <c r="G28" s="11">
        <v>12</v>
      </c>
      <c r="H28" s="9"/>
      <c r="I28" s="11">
        <v>0</v>
      </c>
      <c r="J28" s="9"/>
      <c r="K28" s="11">
        <v>0</v>
      </c>
      <c r="L28" s="9"/>
      <c r="M28" s="11">
        <v>0</v>
      </c>
      <c r="N28" s="9"/>
      <c r="O28" s="11">
        <v>108000000</v>
      </c>
      <c r="P28" s="9"/>
      <c r="Q28" s="11">
        <v>0</v>
      </c>
      <c r="R28" s="9"/>
      <c r="S28" s="11">
        <v>108000000</v>
      </c>
    </row>
    <row r="29" spans="1:19" x14ac:dyDescent="0.55000000000000004">
      <c r="A29" s="3" t="s">
        <v>20</v>
      </c>
      <c r="C29" s="9" t="s">
        <v>139</v>
      </c>
      <c r="D29" s="9"/>
      <c r="E29" s="11">
        <v>1562501</v>
      </c>
      <c r="F29" s="9"/>
      <c r="G29" s="11">
        <v>320</v>
      </c>
      <c r="H29" s="9"/>
      <c r="I29" s="11">
        <v>0</v>
      </c>
      <c r="J29" s="9"/>
      <c r="K29" s="11">
        <v>0</v>
      </c>
      <c r="L29" s="9"/>
      <c r="M29" s="11">
        <v>0</v>
      </c>
      <c r="N29" s="9"/>
      <c r="O29" s="11">
        <v>500000320</v>
      </c>
      <c r="P29" s="9"/>
      <c r="Q29" s="11">
        <v>0</v>
      </c>
      <c r="R29" s="9"/>
      <c r="S29" s="11">
        <v>500000320</v>
      </c>
    </row>
    <row r="30" spans="1:19" x14ac:dyDescent="0.55000000000000004">
      <c r="A30" s="3" t="s">
        <v>140</v>
      </c>
      <c r="C30" s="9" t="s">
        <v>141</v>
      </c>
      <c r="D30" s="9"/>
      <c r="E30" s="11">
        <v>250000</v>
      </c>
      <c r="F30" s="9"/>
      <c r="G30" s="11">
        <v>1000</v>
      </c>
      <c r="H30" s="9"/>
      <c r="I30" s="11">
        <v>0</v>
      </c>
      <c r="J30" s="9"/>
      <c r="K30" s="11">
        <v>0</v>
      </c>
      <c r="L30" s="9"/>
      <c r="M30" s="11">
        <v>0</v>
      </c>
      <c r="N30" s="9"/>
      <c r="O30" s="11">
        <v>250000000</v>
      </c>
      <c r="P30" s="9"/>
      <c r="Q30" s="11">
        <v>0</v>
      </c>
      <c r="R30" s="9"/>
      <c r="S30" s="11">
        <v>250000000</v>
      </c>
    </row>
    <row r="31" spans="1:19" x14ac:dyDescent="0.55000000000000004">
      <c r="A31" s="3" t="s">
        <v>54</v>
      </c>
      <c r="C31" s="9" t="s">
        <v>86</v>
      </c>
      <c r="D31" s="9"/>
      <c r="E31" s="11">
        <v>61773309</v>
      </c>
      <c r="F31" s="9"/>
      <c r="G31" s="11">
        <v>6</v>
      </c>
      <c r="H31" s="9"/>
      <c r="I31" s="11">
        <v>0</v>
      </c>
      <c r="J31" s="9"/>
      <c r="K31" s="11">
        <v>0</v>
      </c>
      <c r="L31" s="9"/>
      <c r="M31" s="11">
        <v>0</v>
      </c>
      <c r="N31" s="9"/>
      <c r="O31" s="11">
        <v>370639854</v>
      </c>
      <c r="P31" s="9"/>
      <c r="Q31" s="11">
        <v>0</v>
      </c>
      <c r="R31" s="9"/>
      <c r="S31" s="11">
        <v>370639854</v>
      </c>
    </row>
    <row r="32" spans="1:19" x14ac:dyDescent="0.55000000000000004">
      <c r="A32" s="3" t="s">
        <v>17</v>
      </c>
      <c r="C32" s="9" t="s">
        <v>86</v>
      </c>
      <c r="D32" s="9"/>
      <c r="E32" s="11">
        <v>76690503</v>
      </c>
      <c r="F32" s="9"/>
      <c r="G32" s="11">
        <v>70</v>
      </c>
      <c r="H32" s="9"/>
      <c r="I32" s="11">
        <v>0</v>
      </c>
      <c r="J32" s="9"/>
      <c r="K32" s="11">
        <v>0</v>
      </c>
      <c r="L32" s="9"/>
      <c r="M32" s="11">
        <v>0</v>
      </c>
      <c r="N32" s="9"/>
      <c r="O32" s="11">
        <v>5368335210</v>
      </c>
      <c r="P32" s="9"/>
      <c r="Q32" s="11">
        <v>0</v>
      </c>
      <c r="R32" s="9"/>
      <c r="S32" s="11">
        <v>5368335210</v>
      </c>
    </row>
    <row r="33" spans="1:19" x14ac:dyDescent="0.55000000000000004">
      <c r="A33" s="3" t="s">
        <v>52</v>
      </c>
      <c r="C33" s="9" t="s">
        <v>142</v>
      </c>
      <c r="D33" s="9"/>
      <c r="E33" s="11">
        <v>59687567</v>
      </c>
      <c r="F33" s="9"/>
      <c r="G33" s="11">
        <v>420</v>
      </c>
      <c r="H33" s="9"/>
      <c r="I33" s="11">
        <v>0</v>
      </c>
      <c r="J33" s="9"/>
      <c r="K33" s="11">
        <v>0</v>
      </c>
      <c r="L33" s="9"/>
      <c r="M33" s="11">
        <v>0</v>
      </c>
      <c r="N33" s="9"/>
      <c r="O33" s="11">
        <v>25068778140</v>
      </c>
      <c r="P33" s="9"/>
      <c r="Q33" s="11">
        <v>0</v>
      </c>
      <c r="R33" s="9"/>
      <c r="S33" s="11">
        <v>25068778140</v>
      </c>
    </row>
    <row r="34" spans="1:19" x14ac:dyDescent="0.55000000000000004">
      <c r="A34" s="3" t="s">
        <v>70</v>
      </c>
      <c r="C34" s="9" t="s">
        <v>70</v>
      </c>
      <c r="D34" s="9"/>
      <c r="E34" s="9" t="s">
        <v>70</v>
      </c>
      <c r="F34" s="9"/>
      <c r="G34" s="9" t="s">
        <v>70</v>
      </c>
      <c r="H34" s="9"/>
      <c r="I34" s="8">
        <f>SUM(I8:I33)</f>
        <v>42704814600</v>
      </c>
      <c r="J34" s="9"/>
      <c r="K34" s="8">
        <f>SUM(K8:K33)</f>
        <v>6050476378</v>
      </c>
      <c r="L34" s="9"/>
      <c r="M34" s="8">
        <f>SUM(M8:M33)</f>
        <v>36654338222</v>
      </c>
      <c r="N34" s="9"/>
      <c r="O34" s="8">
        <f>SUM(O8:O33)</f>
        <v>400526536998</v>
      </c>
      <c r="P34" s="9"/>
      <c r="Q34" s="8">
        <f>SUM(Q8:Q33)</f>
        <v>6834749418</v>
      </c>
      <c r="R34" s="9"/>
      <c r="S34" s="8">
        <f>SUM(S8:S33)</f>
        <v>393691787580</v>
      </c>
    </row>
    <row r="35" spans="1:19" x14ac:dyDescent="0.55000000000000004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1"/>
      <c r="P35" s="9"/>
      <c r="Q35" s="9"/>
      <c r="R35" s="9"/>
      <c r="S35" s="9"/>
    </row>
    <row r="36" spans="1:19" x14ac:dyDescent="0.55000000000000004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1"/>
      <c r="P36" s="9"/>
      <c r="Q36" s="9"/>
      <c r="R36" s="9"/>
      <c r="S36" s="9"/>
    </row>
    <row r="37" spans="1:19" x14ac:dyDescent="0.55000000000000004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C8" sqref="C8"/>
    </sheetView>
  </sheetViews>
  <sheetFormatPr defaultRowHeight="24" x14ac:dyDescent="0.55000000000000004"/>
  <cols>
    <col min="1" max="1" width="17.140625" style="3" customWidth="1"/>
    <col min="2" max="2" width="1" style="3" customWidth="1"/>
    <col min="3" max="3" width="22" style="3" customWidth="1"/>
    <col min="4" max="4" width="1" style="3" customWidth="1"/>
    <col min="5" max="5" width="22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E5" s="20" t="s">
        <v>186</v>
      </c>
    </row>
    <row r="6" spans="1:5" ht="24.75" x14ac:dyDescent="0.55000000000000004">
      <c r="A6" s="2" t="s">
        <v>171</v>
      </c>
      <c r="C6" s="2" t="s">
        <v>108</v>
      </c>
      <c r="E6" s="13" t="s">
        <v>187</v>
      </c>
    </row>
    <row r="7" spans="1:5" ht="24.75" x14ac:dyDescent="0.55000000000000004">
      <c r="A7" s="2" t="s">
        <v>171</v>
      </c>
      <c r="C7" s="2" t="s">
        <v>75</v>
      </c>
      <c r="E7" s="2" t="s">
        <v>75</v>
      </c>
    </row>
    <row r="8" spans="1:5" ht="24.75" x14ac:dyDescent="0.6">
      <c r="A8" s="4" t="s">
        <v>171</v>
      </c>
      <c r="C8" s="11">
        <v>213341207</v>
      </c>
      <c r="D8" s="9"/>
      <c r="E8" s="11">
        <v>12407776553</v>
      </c>
    </row>
    <row r="9" spans="1:5" ht="24.75" x14ac:dyDescent="0.6">
      <c r="A9" s="4" t="s">
        <v>70</v>
      </c>
      <c r="C9" s="8">
        <f>SUM(C8:C8)</f>
        <v>213341207</v>
      </c>
      <c r="D9" s="9"/>
      <c r="E9" s="8">
        <f>SUM(E8:E8)</f>
        <v>12407776553</v>
      </c>
    </row>
    <row r="10" spans="1:5" x14ac:dyDescent="0.55000000000000004">
      <c r="C10" s="9"/>
      <c r="D10" s="9"/>
      <c r="E10" s="9"/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71"/>
  <sheetViews>
    <sheetView rightToLeft="1" topLeftCell="A51" workbookViewId="0">
      <selection activeCell="M58" sqref="M58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7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6.5703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106</v>
      </c>
      <c r="B3" s="1" t="s">
        <v>106</v>
      </c>
      <c r="C3" s="1" t="s">
        <v>106</v>
      </c>
      <c r="D3" s="1" t="s">
        <v>106</v>
      </c>
      <c r="E3" s="1" t="s">
        <v>106</v>
      </c>
      <c r="F3" s="1" t="s">
        <v>106</v>
      </c>
      <c r="G3" s="1" t="s">
        <v>106</v>
      </c>
      <c r="H3" s="1" t="s">
        <v>106</v>
      </c>
      <c r="I3" s="1" t="s">
        <v>106</v>
      </c>
      <c r="J3" s="1" t="s">
        <v>106</v>
      </c>
      <c r="K3" s="1" t="s">
        <v>106</v>
      </c>
      <c r="L3" s="1" t="s">
        <v>106</v>
      </c>
      <c r="M3" s="1" t="s">
        <v>106</v>
      </c>
      <c r="N3" s="1" t="s">
        <v>106</v>
      </c>
      <c r="O3" s="1" t="s">
        <v>106</v>
      </c>
      <c r="P3" s="1" t="s">
        <v>106</v>
      </c>
      <c r="Q3" s="1" t="s">
        <v>106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108</v>
      </c>
      <c r="D6" s="2" t="s">
        <v>108</v>
      </c>
      <c r="E6" s="2" t="s">
        <v>108</v>
      </c>
      <c r="F6" s="2" t="s">
        <v>108</v>
      </c>
      <c r="G6" s="2" t="s">
        <v>108</v>
      </c>
      <c r="H6" s="2" t="s">
        <v>108</v>
      </c>
      <c r="I6" s="2" t="s">
        <v>108</v>
      </c>
      <c r="K6" s="2" t="s">
        <v>109</v>
      </c>
      <c r="L6" s="2" t="s">
        <v>109</v>
      </c>
      <c r="M6" s="2" t="s">
        <v>109</v>
      </c>
      <c r="N6" s="2" t="s">
        <v>109</v>
      </c>
      <c r="O6" s="2" t="s">
        <v>109</v>
      </c>
      <c r="P6" s="2" t="s">
        <v>109</v>
      </c>
      <c r="Q6" s="2" t="s">
        <v>109</v>
      </c>
    </row>
    <row r="7" spans="1:17" ht="24.75" x14ac:dyDescent="0.55000000000000004">
      <c r="A7" s="2" t="s">
        <v>3</v>
      </c>
      <c r="C7" s="2" t="s">
        <v>7</v>
      </c>
      <c r="E7" s="2" t="s">
        <v>143</v>
      </c>
      <c r="G7" s="2" t="s">
        <v>144</v>
      </c>
      <c r="I7" s="2" t="s">
        <v>146</v>
      </c>
      <c r="K7" s="2" t="s">
        <v>7</v>
      </c>
      <c r="M7" s="2" t="s">
        <v>143</v>
      </c>
      <c r="O7" s="2" t="s">
        <v>144</v>
      </c>
      <c r="Q7" s="2" t="s">
        <v>146</v>
      </c>
    </row>
    <row r="8" spans="1:17" x14ac:dyDescent="0.55000000000000004">
      <c r="A8" s="3" t="s">
        <v>67</v>
      </c>
      <c r="C8" s="7">
        <v>1749999</v>
      </c>
      <c r="D8" s="7"/>
      <c r="E8" s="7">
        <v>4773425448</v>
      </c>
      <c r="F8" s="7"/>
      <c r="G8" s="7">
        <v>4046168277</v>
      </c>
      <c r="H8" s="7"/>
      <c r="I8" s="7">
        <f>E8-G8</f>
        <v>727257171</v>
      </c>
      <c r="J8" s="7"/>
      <c r="K8" s="7">
        <v>1749999</v>
      </c>
      <c r="L8" s="7"/>
      <c r="M8" s="7">
        <v>4773425448</v>
      </c>
      <c r="N8" s="7"/>
      <c r="O8" s="7">
        <v>4046168277</v>
      </c>
      <c r="P8" s="7"/>
      <c r="Q8" s="7">
        <f>M8-O8</f>
        <v>727257171</v>
      </c>
    </row>
    <row r="9" spans="1:17" x14ac:dyDescent="0.55000000000000004">
      <c r="A9" s="3" t="s">
        <v>23</v>
      </c>
      <c r="C9" s="7">
        <v>4260000</v>
      </c>
      <c r="D9" s="7"/>
      <c r="E9" s="7">
        <v>29134982797</v>
      </c>
      <c r="F9" s="7"/>
      <c r="G9" s="7">
        <v>22103024030</v>
      </c>
      <c r="H9" s="7"/>
      <c r="I9" s="7">
        <f t="shared" ref="I9:I64" si="0">E9-G9</f>
        <v>7031958767</v>
      </c>
      <c r="J9" s="7"/>
      <c r="K9" s="7">
        <v>10260000</v>
      </c>
      <c r="L9" s="7"/>
      <c r="M9" s="7">
        <v>65894952003</v>
      </c>
      <c r="N9" s="7"/>
      <c r="O9" s="7">
        <v>53133431010</v>
      </c>
      <c r="P9" s="7"/>
      <c r="Q9" s="7">
        <f t="shared" ref="Q9:Q64" si="1">M9-O9</f>
        <v>12761520993</v>
      </c>
    </row>
    <row r="10" spans="1:17" x14ac:dyDescent="0.55000000000000004">
      <c r="A10" s="3" t="s">
        <v>68</v>
      </c>
      <c r="C10" s="7">
        <v>244999</v>
      </c>
      <c r="D10" s="7"/>
      <c r="E10" s="7">
        <v>2342866900</v>
      </c>
      <c r="F10" s="7"/>
      <c r="G10" s="7">
        <v>1900466308</v>
      </c>
      <c r="H10" s="7"/>
      <c r="I10" s="7">
        <f t="shared" si="0"/>
        <v>442400592</v>
      </c>
      <c r="J10" s="7"/>
      <c r="K10" s="7">
        <v>244999</v>
      </c>
      <c r="L10" s="7"/>
      <c r="M10" s="7">
        <v>2342866900</v>
      </c>
      <c r="N10" s="7"/>
      <c r="O10" s="7">
        <v>1900466308</v>
      </c>
      <c r="P10" s="7"/>
      <c r="Q10" s="7">
        <f t="shared" si="1"/>
        <v>442400592</v>
      </c>
    </row>
    <row r="11" spans="1:17" x14ac:dyDescent="0.55000000000000004">
      <c r="A11" s="3" t="s">
        <v>69</v>
      </c>
      <c r="C11" s="7">
        <v>899999</v>
      </c>
      <c r="D11" s="7"/>
      <c r="E11" s="7">
        <v>4004492627</v>
      </c>
      <c r="F11" s="7"/>
      <c r="G11" s="7">
        <v>3183484444</v>
      </c>
      <c r="H11" s="7"/>
      <c r="I11" s="7">
        <f t="shared" si="0"/>
        <v>821008183</v>
      </c>
      <c r="J11" s="7"/>
      <c r="K11" s="7">
        <v>899999</v>
      </c>
      <c r="L11" s="7"/>
      <c r="M11" s="7">
        <v>4004492627</v>
      </c>
      <c r="N11" s="7"/>
      <c r="O11" s="7">
        <v>3183484444</v>
      </c>
      <c r="P11" s="7"/>
      <c r="Q11" s="7">
        <f t="shared" si="1"/>
        <v>821008183</v>
      </c>
    </row>
    <row r="12" spans="1:17" x14ac:dyDescent="0.55000000000000004">
      <c r="A12" s="3" t="s">
        <v>44</v>
      </c>
      <c r="C12" s="7">
        <v>93989</v>
      </c>
      <c r="D12" s="7"/>
      <c r="E12" s="7">
        <v>747761371056</v>
      </c>
      <c r="F12" s="7"/>
      <c r="G12" s="7">
        <v>463407103439</v>
      </c>
      <c r="H12" s="7"/>
      <c r="I12" s="7">
        <f t="shared" si="0"/>
        <v>284354267617</v>
      </c>
      <c r="J12" s="7"/>
      <c r="K12" s="7">
        <v>151438</v>
      </c>
      <c r="L12" s="7"/>
      <c r="M12" s="7">
        <v>1147793048286</v>
      </c>
      <c r="N12" s="7"/>
      <c r="O12" s="7">
        <v>742717739747</v>
      </c>
      <c r="P12" s="7"/>
      <c r="Q12" s="7">
        <f t="shared" si="1"/>
        <v>405075308539</v>
      </c>
    </row>
    <row r="13" spans="1:17" x14ac:dyDescent="0.55000000000000004">
      <c r="A13" s="3" t="s">
        <v>30</v>
      </c>
      <c r="C13" s="7">
        <v>148751</v>
      </c>
      <c r="D13" s="7"/>
      <c r="E13" s="7">
        <v>4502517643</v>
      </c>
      <c r="F13" s="7"/>
      <c r="G13" s="7">
        <v>2668038299</v>
      </c>
      <c r="H13" s="7"/>
      <c r="I13" s="7">
        <f t="shared" si="0"/>
        <v>1834479344</v>
      </c>
      <c r="J13" s="7"/>
      <c r="K13" s="7">
        <v>297500</v>
      </c>
      <c r="L13" s="7"/>
      <c r="M13" s="7">
        <v>8620528471</v>
      </c>
      <c r="N13" s="7"/>
      <c r="O13" s="7">
        <v>5336040728</v>
      </c>
      <c r="P13" s="7"/>
      <c r="Q13" s="7">
        <f t="shared" si="1"/>
        <v>3284487743</v>
      </c>
    </row>
    <row r="14" spans="1:17" x14ac:dyDescent="0.55000000000000004">
      <c r="A14" s="3" t="s">
        <v>25</v>
      </c>
      <c r="C14" s="7">
        <v>285750</v>
      </c>
      <c r="D14" s="7"/>
      <c r="E14" s="7">
        <v>17125355428</v>
      </c>
      <c r="F14" s="7"/>
      <c r="G14" s="7">
        <v>12544374945</v>
      </c>
      <c r="H14" s="7"/>
      <c r="I14" s="7">
        <f t="shared" si="0"/>
        <v>4580980483</v>
      </c>
      <c r="J14" s="7"/>
      <c r="K14" s="7">
        <v>285750</v>
      </c>
      <c r="L14" s="7"/>
      <c r="M14" s="7">
        <v>17125355428</v>
      </c>
      <c r="N14" s="7"/>
      <c r="O14" s="7">
        <v>12544374945</v>
      </c>
      <c r="P14" s="7"/>
      <c r="Q14" s="7">
        <f t="shared" si="1"/>
        <v>4580980483</v>
      </c>
    </row>
    <row r="15" spans="1:17" x14ac:dyDescent="0.55000000000000004">
      <c r="A15" s="3" t="s">
        <v>147</v>
      </c>
      <c r="C15" s="7">
        <v>0</v>
      </c>
      <c r="D15" s="7"/>
      <c r="E15" s="7">
        <v>0</v>
      </c>
      <c r="F15" s="7"/>
      <c r="G15" s="7">
        <v>0</v>
      </c>
      <c r="H15" s="7"/>
      <c r="I15" s="7">
        <f t="shared" si="0"/>
        <v>0</v>
      </c>
      <c r="J15" s="7"/>
      <c r="K15" s="7">
        <v>8182710</v>
      </c>
      <c r="L15" s="7"/>
      <c r="M15" s="7">
        <v>106536466668</v>
      </c>
      <c r="N15" s="7"/>
      <c r="O15" s="7">
        <v>87521230111</v>
      </c>
      <c r="P15" s="7"/>
      <c r="Q15" s="7">
        <f t="shared" si="1"/>
        <v>19015236557</v>
      </c>
    </row>
    <row r="16" spans="1:17" x14ac:dyDescent="0.55000000000000004">
      <c r="A16" s="3" t="s">
        <v>51</v>
      </c>
      <c r="C16" s="7">
        <v>0</v>
      </c>
      <c r="D16" s="7"/>
      <c r="E16" s="7">
        <v>0</v>
      </c>
      <c r="F16" s="7"/>
      <c r="G16" s="7">
        <v>0</v>
      </c>
      <c r="H16" s="7"/>
      <c r="I16" s="7">
        <f t="shared" si="0"/>
        <v>0</v>
      </c>
      <c r="J16" s="7"/>
      <c r="K16" s="7">
        <v>7790515</v>
      </c>
      <c r="L16" s="7"/>
      <c r="M16" s="7">
        <v>55363271791</v>
      </c>
      <c r="N16" s="7"/>
      <c r="O16" s="7">
        <v>49717516505</v>
      </c>
      <c r="P16" s="7"/>
      <c r="Q16" s="7">
        <f t="shared" si="1"/>
        <v>5645755286</v>
      </c>
    </row>
    <row r="17" spans="1:17" x14ac:dyDescent="0.55000000000000004">
      <c r="A17" s="3" t="s">
        <v>48</v>
      </c>
      <c r="C17" s="7">
        <v>0</v>
      </c>
      <c r="D17" s="7"/>
      <c r="E17" s="7">
        <v>0</v>
      </c>
      <c r="F17" s="7"/>
      <c r="G17" s="7">
        <v>0</v>
      </c>
      <c r="H17" s="7"/>
      <c r="I17" s="7">
        <f t="shared" si="0"/>
        <v>0</v>
      </c>
      <c r="J17" s="7"/>
      <c r="K17" s="7">
        <v>207668</v>
      </c>
      <c r="L17" s="7"/>
      <c r="M17" s="7">
        <v>2152562133</v>
      </c>
      <c r="N17" s="7"/>
      <c r="O17" s="7">
        <v>2270906634</v>
      </c>
      <c r="P17" s="7"/>
      <c r="Q17" s="7">
        <f t="shared" si="1"/>
        <v>-118344501</v>
      </c>
    </row>
    <row r="18" spans="1:17" x14ac:dyDescent="0.55000000000000004">
      <c r="A18" s="3" t="s">
        <v>36</v>
      </c>
      <c r="C18" s="7">
        <v>0</v>
      </c>
      <c r="D18" s="7"/>
      <c r="E18" s="7">
        <v>0</v>
      </c>
      <c r="F18" s="7"/>
      <c r="G18" s="7">
        <v>0</v>
      </c>
      <c r="H18" s="7"/>
      <c r="I18" s="7">
        <f t="shared" si="0"/>
        <v>0</v>
      </c>
      <c r="J18" s="7"/>
      <c r="K18" s="7">
        <v>5620813</v>
      </c>
      <c r="L18" s="7"/>
      <c r="M18" s="7">
        <v>29357746374</v>
      </c>
      <c r="N18" s="7"/>
      <c r="O18" s="7">
        <v>39116864204</v>
      </c>
      <c r="P18" s="7"/>
      <c r="Q18" s="7">
        <f t="shared" si="1"/>
        <v>-9759117830</v>
      </c>
    </row>
    <row r="19" spans="1:17" x14ac:dyDescent="0.55000000000000004">
      <c r="A19" s="3" t="s">
        <v>38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10000000</v>
      </c>
      <c r="L19" s="7"/>
      <c r="M19" s="7">
        <v>54458880414</v>
      </c>
      <c r="N19" s="7"/>
      <c r="O19" s="7">
        <v>48407562525</v>
      </c>
      <c r="P19" s="7"/>
      <c r="Q19" s="7">
        <f t="shared" si="1"/>
        <v>6051317889</v>
      </c>
    </row>
    <row r="20" spans="1:17" x14ac:dyDescent="0.55000000000000004">
      <c r="A20" s="3" t="s">
        <v>57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J20" s="7"/>
      <c r="K20" s="7">
        <v>6000000</v>
      </c>
      <c r="L20" s="7"/>
      <c r="M20" s="7">
        <v>31774720423</v>
      </c>
      <c r="N20" s="7"/>
      <c r="O20" s="7">
        <v>22676268660</v>
      </c>
      <c r="P20" s="7"/>
      <c r="Q20" s="7">
        <f t="shared" si="1"/>
        <v>9098451763</v>
      </c>
    </row>
    <row r="21" spans="1:17" x14ac:dyDescent="0.55000000000000004">
      <c r="A21" s="3" t="s">
        <v>148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10968660</v>
      </c>
      <c r="L21" s="7"/>
      <c r="M21" s="7">
        <v>39718003554</v>
      </c>
      <c r="N21" s="7"/>
      <c r="O21" s="7">
        <v>38194597844</v>
      </c>
      <c r="P21" s="7"/>
      <c r="Q21" s="7">
        <f t="shared" si="1"/>
        <v>1523405710</v>
      </c>
    </row>
    <row r="22" spans="1:17" x14ac:dyDescent="0.55000000000000004">
      <c r="A22" s="3" t="s">
        <v>53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f t="shared" si="0"/>
        <v>0</v>
      </c>
      <c r="J22" s="7"/>
      <c r="K22" s="7">
        <v>6225982</v>
      </c>
      <c r="L22" s="7"/>
      <c r="M22" s="7">
        <v>39370864209</v>
      </c>
      <c r="N22" s="7"/>
      <c r="O22" s="7">
        <v>31095297820</v>
      </c>
      <c r="P22" s="7"/>
      <c r="Q22" s="7">
        <f t="shared" si="1"/>
        <v>8275566389</v>
      </c>
    </row>
    <row r="23" spans="1:17" x14ac:dyDescent="0.55000000000000004">
      <c r="A23" s="3" t="s">
        <v>15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700173</v>
      </c>
      <c r="L23" s="7"/>
      <c r="M23" s="7">
        <v>24405036547</v>
      </c>
      <c r="N23" s="7"/>
      <c r="O23" s="7">
        <v>15024706374</v>
      </c>
      <c r="P23" s="7"/>
      <c r="Q23" s="7">
        <f t="shared" si="1"/>
        <v>9380330173</v>
      </c>
    </row>
    <row r="24" spans="1:17" x14ac:dyDescent="0.55000000000000004">
      <c r="A24" s="3" t="s">
        <v>149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5679000</v>
      </c>
      <c r="L24" s="7"/>
      <c r="M24" s="7">
        <v>48351006000</v>
      </c>
      <c r="N24" s="7"/>
      <c r="O24" s="7">
        <v>57185976793</v>
      </c>
      <c r="P24" s="7"/>
      <c r="Q24" s="7">
        <f t="shared" si="1"/>
        <v>-8834970793</v>
      </c>
    </row>
    <row r="25" spans="1:17" x14ac:dyDescent="0.55000000000000004">
      <c r="A25" s="3" t="s">
        <v>150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4091079</v>
      </c>
      <c r="L25" s="7"/>
      <c r="M25" s="7">
        <v>113066727143</v>
      </c>
      <c r="N25" s="7"/>
      <c r="O25" s="7">
        <v>67670505010</v>
      </c>
      <c r="P25" s="7"/>
      <c r="Q25" s="7">
        <f t="shared" si="1"/>
        <v>45396222133</v>
      </c>
    </row>
    <row r="26" spans="1:17" x14ac:dyDescent="0.55000000000000004">
      <c r="A26" s="3" t="s">
        <v>37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5028372</v>
      </c>
      <c r="L26" s="7"/>
      <c r="M26" s="7">
        <v>65574056058</v>
      </c>
      <c r="N26" s="7"/>
      <c r="O26" s="7">
        <v>55198590701</v>
      </c>
      <c r="P26" s="7"/>
      <c r="Q26" s="7">
        <f t="shared" si="1"/>
        <v>10375465357</v>
      </c>
    </row>
    <row r="27" spans="1:17" x14ac:dyDescent="0.55000000000000004">
      <c r="A27" s="3" t="s">
        <v>151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312500</v>
      </c>
      <c r="L27" s="7"/>
      <c r="M27" s="7">
        <v>2505026589</v>
      </c>
      <c r="N27" s="7"/>
      <c r="O27" s="7">
        <v>2624913281</v>
      </c>
      <c r="P27" s="7"/>
      <c r="Q27" s="7">
        <f t="shared" si="1"/>
        <v>-119886692</v>
      </c>
    </row>
    <row r="28" spans="1:17" x14ac:dyDescent="0.55000000000000004">
      <c r="A28" s="3" t="s">
        <v>60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249999</v>
      </c>
      <c r="L28" s="7"/>
      <c r="M28" s="7">
        <v>4674501455</v>
      </c>
      <c r="N28" s="7"/>
      <c r="O28" s="7">
        <v>3710851566</v>
      </c>
      <c r="P28" s="7"/>
      <c r="Q28" s="7">
        <f t="shared" si="1"/>
        <v>963649889</v>
      </c>
    </row>
    <row r="29" spans="1:17" x14ac:dyDescent="0.55000000000000004">
      <c r="A29" s="3" t="s">
        <v>41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J29" s="7"/>
      <c r="K29" s="7">
        <v>1412648</v>
      </c>
      <c r="L29" s="7"/>
      <c r="M29" s="7">
        <v>67244622487</v>
      </c>
      <c r="N29" s="7"/>
      <c r="O29" s="7">
        <v>42548555317</v>
      </c>
      <c r="P29" s="7"/>
      <c r="Q29" s="7">
        <f t="shared" si="1"/>
        <v>24696067170</v>
      </c>
    </row>
    <row r="30" spans="1:17" x14ac:dyDescent="0.55000000000000004">
      <c r="A30" s="3" t="s">
        <v>21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34080335</v>
      </c>
      <c r="L30" s="7"/>
      <c r="M30" s="7">
        <v>155234706749</v>
      </c>
      <c r="N30" s="7"/>
      <c r="O30" s="7">
        <v>160258947631</v>
      </c>
      <c r="P30" s="7"/>
      <c r="Q30" s="7">
        <f t="shared" si="1"/>
        <v>-5024240882</v>
      </c>
    </row>
    <row r="31" spans="1:17" x14ac:dyDescent="0.55000000000000004">
      <c r="A31" s="3" t="s">
        <v>58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f t="shared" si="0"/>
        <v>0</v>
      </c>
      <c r="J31" s="7"/>
      <c r="K31" s="7">
        <v>2000000</v>
      </c>
      <c r="L31" s="7"/>
      <c r="M31" s="7">
        <v>10103839986</v>
      </c>
      <c r="N31" s="7"/>
      <c r="O31" s="7">
        <v>9403712995</v>
      </c>
      <c r="P31" s="7"/>
      <c r="Q31" s="7">
        <f t="shared" si="1"/>
        <v>700126991</v>
      </c>
    </row>
    <row r="32" spans="1:17" x14ac:dyDescent="0.55000000000000004">
      <c r="A32" s="3" t="s">
        <v>26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0"/>
        <v>0</v>
      </c>
      <c r="J32" s="7"/>
      <c r="K32" s="7">
        <v>999999</v>
      </c>
      <c r="L32" s="7"/>
      <c r="M32" s="7">
        <v>7316200816</v>
      </c>
      <c r="N32" s="7"/>
      <c r="O32" s="7">
        <v>5555033846</v>
      </c>
      <c r="P32" s="7"/>
      <c r="Q32" s="7">
        <f t="shared" si="1"/>
        <v>1761166970</v>
      </c>
    </row>
    <row r="33" spans="1:17" x14ac:dyDescent="0.55000000000000004">
      <c r="A33" s="3" t="s">
        <v>39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J33" s="7"/>
      <c r="K33" s="7">
        <v>13132440</v>
      </c>
      <c r="L33" s="7"/>
      <c r="M33" s="7">
        <v>139714872791</v>
      </c>
      <c r="N33" s="7"/>
      <c r="O33" s="7">
        <v>88065249296</v>
      </c>
      <c r="P33" s="7"/>
      <c r="Q33" s="7">
        <f t="shared" si="1"/>
        <v>51649623495</v>
      </c>
    </row>
    <row r="34" spans="1:17" x14ac:dyDescent="0.55000000000000004">
      <c r="A34" s="3" t="s">
        <v>152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f t="shared" si="0"/>
        <v>0</v>
      </c>
      <c r="J34" s="7"/>
      <c r="K34" s="7">
        <v>365000</v>
      </c>
      <c r="L34" s="7"/>
      <c r="M34" s="7">
        <v>43304861872</v>
      </c>
      <c r="N34" s="7"/>
      <c r="O34" s="7">
        <v>43304402981</v>
      </c>
      <c r="P34" s="7"/>
      <c r="Q34" s="7">
        <f t="shared" si="1"/>
        <v>458891</v>
      </c>
    </row>
    <row r="35" spans="1:17" x14ac:dyDescent="0.55000000000000004">
      <c r="A35" s="3" t="s">
        <v>17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f t="shared" si="0"/>
        <v>0</v>
      </c>
      <c r="J35" s="7"/>
      <c r="K35" s="7">
        <v>28620475</v>
      </c>
      <c r="L35" s="7"/>
      <c r="M35" s="7">
        <v>65468237805</v>
      </c>
      <c r="N35" s="7"/>
      <c r="O35" s="7">
        <v>47284203990</v>
      </c>
      <c r="P35" s="7"/>
      <c r="Q35" s="7">
        <f t="shared" si="1"/>
        <v>18184033815</v>
      </c>
    </row>
    <row r="36" spans="1:17" x14ac:dyDescent="0.55000000000000004">
      <c r="A36" s="3" t="s">
        <v>59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f t="shared" si="0"/>
        <v>0</v>
      </c>
      <c r="J36" s="7"/>
      <c r="K36" s="7">
        <v>800000</v>
      </c>
      <c r="L36" s="7"/>
      <c r="M36" s="7">
        <v>17470501439</v>
      </c>
      <c r="N36" s="7"/>
      <c r="O36" s="7">
        <v>11823912501</v>
      </c>
      <c r="P36" s="7"/>
      <c r="Q36" s="7">
        <f t="shared" si="1"/>
        <v>5646588938</v>
      </c>
    </row>
    <row r="37" spans="1:17" x14ac:dyDescent="0.55000000000000004">
      <c r="A37" s="3" t="s">
        <v>24</v>
      </c>
      <c r="C37" s="7">
        <v>0</v>
      </c>
      <c r="D37" s="7"/>
      <c r="E37" s="7">
        <v>0</v>
      </c>
      <c r="F37" s="7"/>
      <c r="G37" s="7">
        <v>0</v>
      </c>
      <c r="H37" s="7"/>
      <c r="I37" s="7">
        <f t="shared" si="0"/>
        <v>0</v>
      </c>
      <c r="J37" s="7"/>
      <c r="K37" s="7">
        <v>1</v>
      </c>
      <c r="L37" s="7"/>
      <c r="M37" s="7">
        <v>1</v>
      </c>
      <c r="N37" s="7"/>
      <c r="O37" s="7">
        <v>1894</v>
      </c>
      <c r="P37" s="7"/>
      <c r="Q37" s="7">
        <f t="shared" si="1"/>
        <v>-1893</v>
      </c>
    </row>
    <row r="38" spans="1:17" x14ac:dyDescent="0.55000000000000004">
      <c r="A38" s="3" t="s">
        <v>50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f t="shared" si="0"/>
        <v>0</v>
      </c>
      <c r="J38" s="7"/>
      <c r="K38" s="7">
        <v>681317</v>
      </c>
      <c r="L38" s="7"/>
      <c r="M38" s="7">
        <v>3865880347</v>
      </c>
      <c r="N38" s="7"/>
      <c r="O38" s="7">
        <v>3792673717</v>
      </c>
      <c r="P38" s="7"/>
      <c r="Q38" s="7">
        <f t="shared" si="1"/>
        <v>73206630</v>
      </c>
    </row>
    <row r="39" spans="1:17" x14ac:dyDescent="0.55000000000000004">
      <c r="A39" s="3" t="s">
        <v>19</v>
      </c>
      <c r="C39" s="7">
        <v>0</v>
      </c>
      <c r="D39" s="7"/>
      <c r="E39" s="7">
        <v>0</v>
      </c>
      <c r="F39" s="7"/>
      <c r="G39" s="7">
        <v>0</v>
      </c>
      <c r="H39" s="7"/>
      <c r="I39" s="7">
        <f t="shared" si="0"/>
        <v>0</v>
      </c>
      <c r="J39" s="7"/>
      <c r="K39" s="7">
        <v>80223279</v>
      </c>
      <c r="L39" s="7"/>
      <c r="M39" s="7">
        <v>210339527199</v>
      </c>
      <c r="N39" s="7"/>
      <c r="O39" s="7">
        <v>169883141195</v>
      </c>
      <c r="P39" s="7"/>
      <c r="Q39" s="7">
        <f t="shared" si="1"/>
        <v>40456386004</v>
      </c>
    </row>
    <row r="40" spans="1:17" x14ac:dyDescent="0.55000000000000004">
      <c r="A40" s="3" t="s">
        <v>20</v>
      </c>
      <c r="C40" s="7">
        <v>0</v>
      </c>
      <c r="D40" s="7"/>
      <c r="E40" s="7">
        <v>0</v>
      </c>
      <c r="F40" s="7"/>
      <c r="G40" s="7">
        <v>0</v>
      </c>
      <c r="H40" s="7"/>
      <c r="I40" s="7">
        <f t="shared" si="0"/>
        <v>0</v>
      </c>
      <c r="J40" s="7"/>
      <c r="K40" s="7">
        <v>1562499</v>
      </c>
      <c r="L40" s="7"/>
      <c r="M40" s="7">
        <v>5124013873</v>
      </c>
      <c r="N40" s="7"/>
      <c r="O40" s="7">
        <v>3786244871</v>
      </c>
      <c r="P40" s="7"/>
      <c r="Q40" s="7">
        <f t="shared" si="1"/>
        <v>1337769002</v>
      </c>
    </row>
    <row r="41" spans="1:17" x14ac:dyDescent="0.55000000000000004">
      <c r="A41" s="3" t="s">
        <v>127</v>
      </c>
      <c r="C41" s="7">
        <v>0</v>
      </c>
      <c r="D41" s="7"/>
      <c r="E41" s="7">
        <v>0</v>
      </c>
      <c r="F41" s="7"/>
      <c r="G41" s="7">
        <v>0</v>
      </c>
      <c r="H41" s="7"/>
      <c r="I41" s="7">
        <f t="shared" si="0"/>
        <v>0</v>
      </c>
      <c r="J41" s="7"/>
      <c r="K41" s="7">
        <v>65478504</v>
      </c>
      <c r="L41" s="7"/>
      <c r="M41" s="7">
        <v>304960617739</v>
      </c>
      <c r="N41" s="7"/>
      <c r="O41" s="7">
        <v>304755163396</v>
      </c>
      <c r="P41" s="7"/>
      <c r="Q41" s="7">
        <f t="shared" si="1"/>
        <v>205454343</v>
      </c>
    </row>
    <row r="42" spans="1:17" x14ac:dyDescent="0.55000000000000004">
      <c r="A42" s="3" t="s">
        <v>153</v>
      </c>
      <c r="C42" s="7">
        <v>0</v>
      </c>
      <c r="D42" s="7"/>
      <c r="E42" s="7">
        <v>0</v>
      </c>
      <c r="F42" s="7"/>
      <c r="G42" s="7">
        <v>0</v>
      </c>
      <c r="H42" s="7"/>
      <c r="I42" s="7">
        <f t="shared" si="0"/>
        <v>0</v>
      </c>
      <c r="J42" s="7"/>
      <c r="K42" s="7">
        <v>492473</v>
      </c>
      <c r="L42" s="7"/>
      <c r="M42" s="7">
        <v>4770175293</v>
      </c>
      <c r="N42" s="7"/>
      <c r="O42" s="7">
        <v>4454839349</v>
      </c>
      <c r="P42" s="7"/>
      <c r="Q42" s="7">
        <f t="shared" si="1"/>
        <v>315335944</v>
      </c>
    </row>
    <row r="43" spans="1:17" x14ac:dyDescent="0.55000000000000004">
      <c r="A43" s="3" t="s">
        <v>18</v>
      </c>
      <c r="C43" s="7">
        <v>0</v>
      </c>
      <c r="D43" s="7"/>
      <c r="E43" s="7">
        <v>0</v>
      </c>
      <c r="F43" s="7"/>
      <c r="G43" s="7">
        <v>0</v>
      </c>
      <c r="H43" s="7"/>
      <c r="I43" s="7">
        <f t="shared" si="0"/>
        <v>0</v>
      </c>
      <c r="J43" s="7"/>
      <c r="K43" s="7">
        <v>29000000</v>
      </c>
      <c r="L43" s="7"/>
      <c r="M43" s="7">
        <v>61094313413</v>
      </c>
      <c r="N43" s="7"/>
      <c r="O43" s="7">
        <v>53241809208</v>
      </c>
      <c r="P43" s="7"/>
      <c r="Q43" s="7">
        <f t="shared" si="1"/>
        <v>7852504205</v>
      </c>
    </row>
    <row r="44" spans="1:17" x14ac:dyDescent="0.55000000000000004">
      <c r="A44" s="3" t="s">
        <v>140</v>
      </c>
      <c r="C44" s="7">
        <v>0</v>
      </c>
      <c r="D44" s="7"/>
      <c r="E44" s="7">
        <v>0</v>
      </c>
      <c r="F44" s="7"/>
      <c r="G44" s="7">
        <v>0</v>
      </c>
      <c r="H44" s="7"/>
      <c r="I44" s="7">
        <f t="shared" si="0"/>
        <v>0</v>
      </c>
      <c r="J44" s="7"/>
      <c r="K44" s="7">
        <v>250000</v>
      </c>
      <c r="L44" s="7"/>
      <c r="M44" s="7">
        <v>5696504095</v>
      </c>
      <c r="N44" s="7"/>
      <c r="O44" s="7">
        <v>4481815776</v>
      </c>
      <c r="P44" s="7"/>
      <c r="Q44" s="7">
        <f t="shared" si="1"/>
        <v>1214688319</v>
      </c>
    </row>
    <row r="45" spans="1:17" x14ac:dyDescent="0.55000000000000004">
      <c r="A45" s="3" t="s">
        <v>154</v>
      </c>
      <c r="C45" s="7">
        <v>0</v>
      </c>
      <c r="D45" s="7"/>
      <c r="E45" s="7">
        <v>0</v>
      </c>
      <c r="F45" s="7"/>
      <c r="G45" s="7">
        <v>0</v>
      </c>
      <c r="H45" s="7"/>
      <c r="I45" s="7">
        <f t="shared" si="0"/>
        <v>0</v>
      </c>
      <c r="J45" s="7"/>
      <c r="K45" s="7">
        <v>34399909</v>
      </c>
      <c r="L45" s="7"/>
      <c r="M45" s="7">
        <v>56588375706</v>
      </c>
      <c r="N45" s="7"/>
      <c r="O45" s="7">
        <v>56588375706</v>
      </c>
      <c r="P45" s="7"/>
      <c r="Q45" s="7">
        <f t="shared" si="1"/>
        <v>0</v>
      </c>
    </row>
    <row r="46" spans="1:17" x14ac:dyDescent="0.55000000000000004">
      <c r="A46" s="3" t="s">
        <v>33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f t="shared" si="0"/>
        <v>0</v>
      </c>
      <c r="J46" s="7"/>
      <c r="K46" s="7">
        <v>116244634</v>
      </c>
      <c r="L46" s="7"/>
      <c r="M46" s="7">
        <v>139165619895</v>
      </c>
      <c r="N46" s="7"/>
      <c r="O46" s="7">
        <v>119581066166</v>
      </c>
      <c r="P46" s="7"/>
      <c r="Q46" s="7">
        <f t="shared" si="1"/>
        <v>19584553729</v>
      </c>
    </row>
    <row r="47" spans="1:17" x14ac:dyDescent="0.55000000000000004">
      <c r="A47" s="3" t="s">
        <v>155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f t="shared" si="0"/>
        <v>0</v>
      </c>
      <c r="J47" s="7"/>
      <c r="K47" s="7">
        <v>47626893</v>
      </c>
      <c r="L47" s="7"/>
      <c r="M47" s="7">
        <v>143580796018</v>
      </c>
      <c r="N47" s="7"/>
      <c r="O47" s="7">
        <v>127745513376</v>
      </c>
      <c r="P47" s="7"/>
      <c r="Q47" s="7">
        <f t="shared" si="1"/>
        <v>15835282642</v>
      </c>
    </row>
    <row r="48" spans="1:17" x14ac:dyDescent="0.55000000000000004">
      <c r="A48" s="3" t="s">
        <v>22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f t="shared" si="0"/>
        <v>0</v>
      </c>
      <c r="J48" s="7"/>
      <c r="K48" s="7">
        <v>200000</v>
      </c>
      <c r="L48" s="7"/>
      <c r="M48" s="7">
        <v>34617800763</v>
      </c>
      <c r="N48" s="7"/>
      <c r="O48" s="7">
        <v>27936781207</v>
      </c>
      <c r="P48" s="7"/>
      <c r="Q48" s="7">
        <f t="shared" si="1"/>
        <v>6681019556</v>
      </c>
    </row>
    <row r="49" spans="1:19" x14ac:dyDescent="0.55000000000000004">
      <c r="A49" s="3" t="s">
        <v>120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f t="shared" si="0"/>
        <v>0</v>
      </c>
      <c r="J49" s="7"/>
      <c r="K49" s="7">
        <v>23113978</v>
      </c>
      <c r="L49" s="7"/>
      <c r="M49" s="7">
        <v>148664740050</v>
      </c>
      <c r="N49" s="7"/>
      <c r="O49" s="7">
        <v>109985091407</v>
      </c>
      <c r="P49" s="7"/>
      <c r="Q49" s="7">
        <f t="shared" si="1"/>
        <v>38679648643</v>
      </c>
    </row>
    <row r="50" spans="1:19" x14ac:dyDescent="0.55000000000000004">
      <c r="A50" s="3" t="s">
        <v>136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f t="shared" si="0"/>
        <v>0</v>
      </c>
      <c r="J50" s="7"/>
      <c r="K50" s="7">
        <v>4447007</v>
      </c>
      <c r="L50" s="7"/>
      <c r="M50" s="7">
        <v>40887346215</v>
      </c>
      <c r="N50" s="7"/>
      <c r="O50" s="7">
        <v>44647527814</v>
      </c>
      <c r="P50" s="7"/>
      <c r="Q50" s="7">
        <f t="shared" si="1"/>
        <v>-3760181599</v>
      </c>
    </row>
    <row r="51" spans="1:19" x14ac:dyDescent="0.55000000000000004">
      <c r="A51" s="3" t="s">
        <v>156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f t="shared" si="0"/>
        <v>0</v>
      </c>
      <c r="J51" s="7"/>
      <c r="K51" s="7">
        <v>44858978</v>
      </c>
      <c r="L51" s="7"/>
      <c r="M51" s="7">
        <v>66946805231</v>
      </c>
      <c r="N51" s="7"/>
      <c r="O51" s="7">
        <v>66946805231</v>
      </c>
      <c r="P51" s="7"/>
      <c r="Q51" s="7">
        <f t="shared" si="1"/>
        <v>0</v>
      </c>
    </row>
    <row r="52" spans="1:19" x14ac:dyDescent="0.55000000000000004">
      <c r="A52" s="3" t="s">
        <v>35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f t="shared" si="0"/>
        <v>0</v>
      </c>
      <c r="J52" s="7"/>
      <c r="K52" s="7">
        <v>4000000</v>
      </c>
      <c r="L52" s="7"/>
      <c r="M52" s="7">
        <v>36051295900</v>
      </c>
      <c r="N52" s="7"/>
      <c r="O52" s="7">
        <v>32713978578</v>
      </c>
      <c r="P52" s="7"/>
      <c r="Q52" s="7">
        <f t="shared" si="1"/>
        <v>3337317322</v>
      </c>
    </row>
    <row r="53" spans="1:19" x14ac:dyDescent="0.55000000000000004">
      <c r="A53" s="3" t="s">
        <v>63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f t="shared" si="0"/>
        <v>0</v>
      </c>
      <c r="J53" s="7"/>
      <c r="K53" s="7">
        <v>7201311</v>
      </c>
      <c r="L53" s="7"/>
      <c r="M53" s="7">
        <v>19019961110</v>
      </c>
      <c r="N53" s="7"/>
      <c r="O53" s="7">
        <v>15255075279</v>
      </c>
      <c r="P53" s="7"/>
      <c r="Q53" s="7">
        <f t="shared" si="1"/>
        <v>3764885831</v>
      </c>
    </row>
    <row r="54" spans="1:19" x14ac:dyDescent="0.55000000000000004">
      <c r="A54" s="3" t="s">
        <v>54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107955356</v>
      </c>
      <c r="L54" s="7"/>
      <c r="M54" s="7">
        <v>188370603488</v>
      </c>
      <c r="N54" s="7"/>
      <c r="O54" s="7">
        <v>163959397396</v>
      </c>
      <c r="P54" s="7"/>
      <c r="Q54" s="7">
        <f t="shared" si="1"/>
        <v>24411206092</v>
      </c>
    </row>
    <row r="55" spans="1:19" x14ac:dyDescent="0.55000000000000004">
      <c r="A55" s="3" t="s">
        <v>45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f t="shared" si="0"/>
        <v>0</v>
      </c>
      <c r="J55" s="7"/>
      <c r="K55" s="7">
        <v>249999</v>
      </c>
      <c r="L55" s="7"/>
      <c r="M55" s="7">
        <v>2201811945</v>
      </c>
      <c r="N55" s="7"/>
      <c r="O55" s="7">
        <v>1764093293</v>
      </c>
      <c r="P55" s="7"/>
      <c r="Q55" s="7">
        <f t="shared" si="1"/>
        <v>437718652</v>
      </c>
    </row>
    <row r="56" spans="1:19" x14ac:dyDescent="0.55000000000000004">
      <c r="A56" s="3" t="s">
        <v>42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f t="shared" si="0"/>
        <v>0</v>
      </c>
      <c r="J56" s="7"/>
      <c r="K56" s="7">
        <v>202121</v>
      </c>
      <c r="L56" s="7"/>
      <c r="M56" s="7">
        <v>12607730649</v>
      </c>
      <c r="N56" s="7"/>
      <c r="O56" s="7">
        <v>10855620598</v>
      </c>
      <c r="P56" s="7"/>
      <c r="Q56" s="7">
        <f t="shared" si="1"/>
        <v>1752110051</v>
      </c>
    </row>
    <row r="57" spans="1:19" x14ac:dyDescent="0.55000000000000004">
      <c r="A57" s="3" t="s">
        <v>46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f t="shared" si="0"/>
        <v>0</v>
      </c>
      <c r="J57" s="7"/>
      <c r="K57" s="7">
        <v>4559513</v>
      </c>
      <c r="L57" s="7"/>
      <c r="M57" s="7">
        <v>97337947024</v>
      </c>
      <c r="N57" s="7"/>
      <c r="O57" s="7">
        <v>76739929828</v>
      </c>
      <c r="P57" s="7"/>
      <c r="Q57" s="7">
        <f t="shared" si="1"/>
        <v>20598017196</v>
      </c>
    </row>
    <row r="58" spans="1:19" x14ac:dyDescent="0.55000000000000004">
      <c r="A58" s="3" t="s">
        <v>16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f t="shared" si="0"/>
        <v>0</v>
      </c>
      <c r="J58" s="7"/>
      <c r="K58" s="7">
        <v>1</v>
      </c>
      <c r="L58" s="7"/>
      <c r="M58" s="7">
        <v>1</v>
      </c>
      <c r="N58" s="7"/>
      <c r="O58" s="7">
        <v>2288</v>
      </c>
      <c r="P58" s="7"/>
      <c r="Q58" s="7">
        <f t="shared" si="1"/>
        <v>-2287</v>
      </c>
    </row>
    <row r="59" spans="1:19" x14ac:dyDescent="0.55000000000000004">
      <c r="A59" s="3" t="s">
        <v>181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f t="shared" si="0"/>
        <v>0</v>
      </c>
      <c r="J59" s="7"/>
      <c r="K59" s="7">
        <v>0</v>
      </c>
      <c r="L59" s="7"/>
      <c r="M59" s="7">
        <v>771059210</v>
      </c>
      <c r="N59" s="7"/>
      <c r="O59" s="7">
        <v>0</v>
      </c>
      <c r="P59" s="7"/>
      <c r="Q59" s="7">
        <f t="shared" si="1"/>
        <v>771059210</v>
      </c>
    </row>
    <row r="60" spans="1:19" x14ac:dyDescent="0.55000000000000004">
      <c r="A60" s="3" t="s">
        <v>182</v>
      </c>
      <c r="C60" s="7">
        <v>0</v>
      </c>
      <c r="D60" s="7"/>
      <c r="E60" s="7">
        <v>0</v>
      </c>
      <c r="F60" s="7"/>
      <c r="G60" s="7">
        <v>0</v>
      </c>
      <c r="H60" s="7"/>
      <c r="I60" s="7">
        <f t="shared" si="0"/>
        <v>0</v>
      </c>
      <c r="J60" s="7"/>
      <c r="K60" s="7">
        <v>0</v>
      </c>
      <c r="L60" s="7"/>
      <c r="M60" s="7">
        <v>1702624016</v>
      </c>
      <c r="N60" s="7"/>
      <c r="O60" s="7">
        <v>0</v>
      </c>
      <c r="P60" s="7"/>
      <c r="Q60" s="7">
        <f t="shared" si="1"/>
        <v>1702624016</v>
      </c>
    </row>
    <row r="61" spans="1:19" x14ac:dyDescent="0.55000000000000004">
      <c r="A61" s="3" t="s">
        <v>183</v>
      </c>
      <c r="C61" s="7">
        <v>0</v>
      </c>
      <c r="D61" s="7"/>
      <c r="E61" s="7">
        <v>0</v>
      </c>
      <c r="F61" s="7"/>
      <c r="G61" s="7">
        <v>0</v>
      </c>
      <c r="H61" s="7"/>
      <c r="I61" s="7">
        <f t="shared" si="0"/>
        <v>0</v>
      </c>
      <c r="J61" s="7"/>
      <c r="K61" s="7">
        <v>0</v>
      </c>
      <c r="L61" s="7"/>
      <c r="M61" s="7">
        <v>749992390</v>
      </c>
      <c r="N61" s="7"/>
      <c r="O61" s="7">
        <v>0</v>
      </c>
      <c r="P61" s="7"/>
      <c r="Q61" s="7">
        <f t="shared" si="1"/>
        <v>749992390</v>
      </c>
    </row>
    <row r="62" spans="1:19" x14ac:dyDescent="0.55000000000000004">
      <c r="A62" s="3" t="s">
        <v>184</v>
      </c>
      <c r="C62" s="7">
        <v>0</v>
      </c>
      <c r="D62" s="7"/>
      <c r="E62" s="7">
        <v>37632268393</v>
      </c>
      <c r="F62" s="7"/>
      <c r="G62" s="7">
        <v>0</v>
      </c>
      <c r="H62" s="7"/>
      <c r="I62" s="7">
        <f>E62-G62</f>
        <v>37632268393</v>
      </c>
      <c r="J62" s="7"/>
      <c r="K62" s="7">
        <v>0</v>
      </c>
      <c r="L62" s="7"/>
      <c r="M62" s="7">
        <v>37572143042</v>
      </c>
      <c r="N62" s="7"/>
      <c r="O62" s="7">
        <v>0</v>
      </c>
      <c r="P62" s="7"/>
      <c r="Q62" s="7">
        <f t="shared" si="1"/>
        <v>37572143042</v>
      </c>
      <c r="S62" s="16"/>
    </row>
    <row r="63" spans="1:19" x14ac:dyDescent="0.55000000000000004">
      <c r="A63" s="3" t="s">
        <v>185</v>
      </c>
      <c r="C63" s="7">
        <v>0</v>
      </c>
      <c r="D63" s="7"/>
      <c r="E63" s="7">
        <v>0</v>
      </c>
      <c r="F63" s="7"/>
      <c r="G63" s="7">
        <v>0</v>
      </c>
      <c r="H63" s="7"/>
      <c r="I63" s="7">
        <f t="shared" si="0"/>
        <v>0</v>
      </c>
      <c r="J63" s="7"/>
      <c r="K63" s="7">
        <v>0</v>
      </c>
      <c r="L63" s="7"/>
      <c r="M63" s="7">
        <v>29992350</v>
      </c>
      <c r="N63" s="7"/>
      <c r="O63" s="7">
        <v>0</v>
      </c>
      <c r="P63" s="7"/>
      <c r="Q63" s="7">
        <f t="shared" si="1"/>
        <v>29992350</v>
      </c>
    </row>
    <row r="64" spans="1:19" ht="24.75" thickBot="1" x14ac:dyDescent="0.6">
      <c r="C64" s="7">
        <v>0</v>
      </c>
      <c r="D64" s="7"/>
      <c r="E64" s="7">
        <v>0</v>
      </c>
      <c r="F64" s="7"/>
      <c r="G64" s="7">
        <v>0</v>
      </c>
      <c r="H64" s="7"/>
      <c r="I64" s="7">
        <f t="shared" si="0"/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f t="shared" si="1"/>
        <v>0</v>
      </c>
    </row>
    <row r="65" spans="1:19" ht="24.75" thickBot="1" x14ac:dyDescent="0.6">
      <c r="A65" s="3" t="s">
        <v>70</v>
      </c>
      <c r="C65" s="3" t="s">
        <v>70</v>
      </c>
      <c r="E65" s="8">
        <f>SUM(E8:E64)</f>
        <v>847277280292</v>
      </c>
      <c r="F65" s="9"/>
      <c r="G65" s="8">
        <f>SUM(G8:G64)</f>
        <v>509852659742</v>
      </c>
      <c r="H65" s="9"/>
      <c r="I65" s="8">
        <f>SUM(I8:I64)</f>
        <v>337424620550</v>
      </c>
      <c r="K65" s="3" t="s">
        <v>70</v>
      </c>
      <c r="M65" s="8">
        <f>SUM(M8:M64)</f>
        <v>3996439059429</v>
      </c>
      <c r="N65" s="9"/>
      <c r="O65" s="8">
        <f>SUM(O8:O64)</f>
        <v>3150636459617</v>
      </c>
      <c r="P65" s="9"/>
      <c r="Q65" s="8">
        <f>SUM(Q8:Q64)</f>
        <v>845802599812</v>
      </c>
      <c r="S65" s="5"/>
    </row>
    <row r="66" spans="1:19" ht="24.75" thickTop="1" x14ac:dyDescent="0.55000000000000004">
      <c r="S66" s="5"/>
    </row>
    <row r="67" spans="1:19" x14ac:dyDescent="0.55000000000000004">
      <c r="S67" s="5"/>
    </row>
    <row r="68" spans="1:19" x14ac:dyDescent="0.55000000000000004">
      <c r="S68" s="5"/>
    </row>
    <row r="69" spans="1:19" x14ac:dyDescent="0.55000000000000004">
      <c r="S69" s="5"/>
    </row>
    <row r="70" spans="1:19" x14ac:dyDescent="0.55000000000000004">
      <c r="S70" s="5"/>
    </row>
    <row r="71" spans="1:19" x14ac:dyDescent="0.55000000000000004">
      <c r="S71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سود سپرده بانکی</vt:lpstr>
      <vt:lpstr>درآمدها</vt:lpstr>
      <vt:lpstr>درآمدسرمایه‌گذاری در سهام</vt:lpstr>
      <vt:lpstr>درآمد سپرده بانکی</vt:lpstr>
      <vt:lpstr>درآمد سود سهام</vt:lpstr>
      <vt:lpstr>سایر درآمدها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2025-02-19T08:31:59Z</dcterms:modified>
</cp:coreProperties>
</file>