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CB4E36A7-BF43-48FE-9197-A59364F76173}" xr6:coauthVersionLast="47" xr6:coauthVersionMax="47" xr10:uidLastSave="{00000000-0000-0000-0000-000000000000}"/>
  <bookViews>
    <workbookView xWindow="-120" yWindow="-120" windowWidth="29040" windowHeight="15720" tabRatio="1000" activeTab="7" xr2:uid="{00000000-000D-0000-FFFF-FFFF00000000}"/>
  </bookViews>
  <sheets>
    <sheet name="سهام" sheetId="1" r:id="rId1"/>
    <sheet name="سپرده" sheetId="6" r:id="rId2"/>
    <sheet name=" سپرده بانکی" sheetId="7" r:id="rId3"/>
    <sheet name=" درآمدها" sheetId="15" r:id="rId4"/>
    <sheet name="درآمد سرمایه‌گذاری در سهام" sheetId="11" r:id="rId5"/>
    <sheet name="درآمد سپرده بانکی" sheetId="13" r:id="rId6"/>
    <sheet name="درآمد سود سهام" sheetId="8" r:id="rId7"/>
    <sheet name="سایر درآمدها" sheetId="14" r:id="rId8"/>
    <sheet name="درآمد ناشی از تغییر قیمت اوراق" sheetId="9" r:id="rId9"/>
    <sheet name="درآمد ناشی از فروش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E10" i="14"/>
  <c r="C10" i="14"/>
  <c r="K20" i="13"/>
  <c r="K9" i="13"/>
  <c r="K10" i="13"/>
  <c r="K11" i="13"/>
  <c r="K12" i="13"/>
  <c r="K13" i="13"/>
  <c r="K14" i="13"/>
  <c r="K15" i="13"/>
  <c r="K16" i="13"/>
  <c r="K17" i="13"/>
  <c r="K18" i="13"/>
  <c r="K19" i="13"/>
  <c r="K8" i="13"/>
  <c r="G20" i="13"/>
  <c r="G9" i="13"/>
  <c r="G10" i="13"/>
  <c r="G11" i="13"/>
  <c r="G12" i="13"/>
  <c r="G13" i="13"/>
  <c r="G14" i="13"/>
  <c r="G15" i="13"/>
  <c r="G16" i="13"/>
  <c r="G17" i="13"/>
  <c r="G18" i="13"/>
  <c r="G19" i="13"/>
  <c r="G8" i="13"/>
  <c r="S66" i="11"/>
  <c r="U17" i="11" s="1"/>
  <c r="Q66" i="11"/>
  <c r="O66" i="11"/>
  <c r="U63" i="11"/>
  <c r="U12" i="11"/>
  <c r="U16" i="11"/>
  <c r="U25" i="11"/>
  <c r="U28" i="11"/>
  <c r="U32" i="11"/>
  <c r="U37" i="11"/>
  <c r="U41" i="11"/>
  <c r="U51" i="11"/>
  <c r="U53" i="11"/>
  <c r="U57" i="11"/>
  <c r="I47" i="11"/>
  <c r="G66" i="11"/>
  <c r="E66" i="11"/>
  <c r="C66" i="11"/>
  <c r="S62" i="11"/>
  <c r="S63" i="11"/>
  <c r="S64" i="11"/>
  <c r="S65" i="11"/>
  <c r="I61" i="11"/>
  <c r="I62" i="11"/>
  <c r="I63" i="11"/>
  <c r="I64" i="11"/>
  <c r="I6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8" i="11"/>
  <c r="Q47" i="10"/>
  <c r="O47" i="10"/>
  <c r="M47" i="10"/>
  <c r="I47" i="10"/>
  <c r="G47" i="10"/>
  <c r="E4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8" i="10"/>
  <c r="G54" i="9"/>
  <c r="I54" i="9"/>
  <c r="Q54" i="9"/>
  <c r="O54" i="9"/>
  <c r="M54" i="9"/>
  <c r="E5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8" i="9"/>
  <c r="M9" i="7"/>
  <c r="M10" i="7"/>
  <c r="M11" i="7"/>
  <c r="M12" i="7"/>
  <c r="M13" i="7"/>
  <c r="M14" i="7"/>
  <c r="M15" i="7"/>
  <c r="M16" i="7"/>
  <c r="M17" i="7"/>
  <c r="M18" i="7"/>
  <c r="M19" i="7"/>
  <c r="M8" i="7"/>
  <c r="G9" i="7"/>
  <c r="G10" i="7"/>
  <c r="G11" i="7"/>
  <c r="G12" i="7"/>
  <c r="G13" i="7"/>
  <c r="G14" i="7"/>
  <c r="G15" i="7"/>
  <c r="G16" i="7"/>
  <c r="G17" i="7"/>
  <c r="G18" i="7"/>
  <c r="G19" i="7"/>
  <c r="G8" i="7"/>
  <c r="U56" i="11" l="1"/>
  <c r="U29" i="11"/>
  <c r="U62" i="11"/>
  <c r="U44" i="11"/>
  <c r="U19" i="11"/>
  <c r="U43" i="11"/>
  <c r="U52" i="11"/>
  <c r="U40" i="11"/>
  <c r="U27" i="11"/>
  <c r="U13" i="11"/>
  <c r="U61" i="11"/>
  <c r="U49" i="11"/>
  <c r="U36" i="11"/>
  <c r="U24" i="11"/>
  <c r="U11" i="11"/>
  <c r="U60" i="11"/>
  <c r="U48" i="11"/>
  <c r="U35" i="11"/>
  <c r="U21" i="11"/>
  <c r="U9" i="11"/>
  <c r="U59" i="11"/>
  <c r="U45" i="11"/>
  <c r="U33" i="11"/>
  <c r="U20" i="11"/>
  <c r="U58" i="11"/>
  <c r="U50" i="11"/>
  <c r="U42" i="11"/>
  <c r="U34" i="11"/>
  <c r="U26" i="11"/>
  <c r="U18" i="11"/>
  <c r="U10" i="11"/>
  <c r="U65" i="11"/>
  <c r="U55" i="11"/>
  <c r="U47" i="11"/>
  <c r="U39" i="11"/>
  <c r="U31" i="11"/>
  <c r="U23" i="11"/>
  <c r="U15" i="11"/>
  <c r="U64" i="11"/>
  <c r="U8" i="11"/>
  <c r="U54" i="11"/>
  <c r="U46" i="11"/>
  <c r="U38" i="11"/>
  <c r="U30" i="11"/>
  <c r="U22" i="11"/>
  <c r="U14" i="11"/>
  <c r="I66" i="11"/>
  <c r="K30" i="11" s="1"/>
  <c r="K12" i="11"/>
  <c r="K59" i="11"/>
  <c r="K27" i="11"/>
  <c r="K19" i="11"/>
  <c r="K43" i="11"/>
  <c r="K28" i="11"/>
  <c r="K41" i="11"/>
  <c r="K34" i="11"/>
  <c r="K18" i="11"/>
  <c r="K10" i="11"/>
  <c r="K33" i="11"/>
  <c r="K25" i="11"/>
  <c r="K17" i="11"/>
  <c r="K9" i="11"/>
  <c r="K65" i="11"/>
  <c r="K32" i="11"/>
  <c r="K24" i="11"/>
  <c r="K16" i="11"/>
  <c r="K64" i="11"/>
  <c r="K55" i="11"/>
  <c r="K23" i="11"/>
  <c r="K15" i="11"/>
  <c r="K63" i="11"/>
  <c r="K52" i="11"/>
  <c r="K60" i="11"/>
  <c r="K44" i="11"/>
  <c r="K37" i="11"/>
  <c r="K29" i="11"/>
  <c r="K21" i="11"/>
  <c r="K13" i="11"/>
  <c r="K8" i="11"/>
  <c r="U66" i="11" l="1"/>
  <c r="K26" i="11"/>
  <c r="K11" i="11"/>
  <c r="K36" i="11"/>
  <c r="K14" i="11"/>
  <c r="K66" i="11" s="1"/>
  <c r="K53" i="11"/>
  <c r="K39" i="11"/>
  <c r="K45" i="11"/>
  <c r="K50" i="11"/>
  <c r="K47" i="11"/>
  <c r="K62" i="11"/>
  <c r="K38" i="11"/>
  <c r="K48" i="11"/>
  <c r="K49" i="11"/>
  <c r="K58" i="11"/>
  <c r="K42" i="11"/>
  <c r="K22" i="11"/>
  <c r="K31" i="11"/>
  <c r="K40" i="11"/>
  <c r="K35" i="11"/>
  <c r="K61" i="11"/>
  <c r="K54" i="11"/>
  <c r="K46" i="11"/>
  <c r="K56" i="11"/>
  <c r="K57" i="11"/>
  <c r="K20" i="11"/>
  <c r="K51" i="11"/>
  <c r="I20" i="13"/>
  <c r="E20" i="13"/>
  <c r="M66" i="11"/>
  <c r="S55" i="9"/>
  <c r="S32" i="8"/>
  <c r="Q32" i="8"/>
  <c r="O32" i="8"/>
  <c r="M32" i="8"/>
  <c r="K32" i="8"/>
  <c r="I32" i="8"/>
  <c r="M20" i="7"/>
  <c r="K20" i="7"/>
  <c r="I20" i="7"/>
  <c r="G20" i="7"/>
  <c r="E20" i="7"/>
  <c r="C20" i="7"/>
  <c r="I25" i="6"/>
  <c r="G25" i="6"/>
  <c r="E25" i="6"/>
  <c r="C25" i="6"/>
  <c r="W55" i="1"/>
  <c r="U55" i="1"/>
  <c r="O55" i="1"/>
  <c r="K55" i="1"/>
  <c r="G55" i="1"/>
  <c r="E55" i="1"/>
</calcChain>
</file>

<file path=xl/sharedStrings.xml><?xml version="1.0" encoding="utf-8"?>
<sst xmlns="http://schemas.openxmlformats.org/spreadsheetml/2006/main" count="1032" uniqueCount="203">
  <si>
    <t>صندوق سرمایه‌گذاری بازنشستگی تکمیلی آتیه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</si>
  <si>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</si>
  <si>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</si>
  <si>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</si>
  <si>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</si>
  <si>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</si>
  <si>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</si>
  <si>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</si>
  <si>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</si>
  <si>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</si>
  <si>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</si>
  <si>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</si>
  <si>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</si>
  <si>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</si>
  <si>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</si>
  <si>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</si>
  <si>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0.40%</t>
  </si>
  <si>
    <t>بانک خاورمیانه</t>
  </si>
  <si>
    <t>5.06%</t>
  </si>
  <si>
    <t>بانک سامان</t>
  </si>
  <si>
    <t>1.39%</t>
  </si>
  <si>
    <t>بانک سینا</t>
  </si>
  <si>
    <t>0.96%</t>
  </si>
  <si>
    <t>بانک ملت</t>
  </si>
  <si>
    <t>0.43%</t>
  </si>
  <si>
    <t>بیمه اتکایی ایران معین</t>
  </si>
  <si>
    <t>0.05%</t>
  </si>
  <si>
    <t>پالایش نفت اصفهان</t>
  </si>
  <si>
    <t>1.25%</t>
  </si>
  <si>
    <t>پتروشیمی پردیس</t>
  </si>
  <si>
    <t>1.35%</t>
  </si>
  <si>
    <t>تامین سرمایه کاردان</t>
  </si>
  <si>
    <t>0.51%</t>
  </si>
  <si>
    <t>تایدواترخاورمیانه</t>
  </si>
  <si>
    <t>0.29%</t>
  </si>
  <si>
    <t>داروپخش‌ (هلدینگ‌</t>
  </si>
  <si>
    <t>1.57%</t>
  </si>
  <si>
    <t>داروسازی شهید قاضی</t>
  </si>
  <si>
    <t>0.77%</t>
  </si>
  <si>
    <t>داروسازی کاسپین تامین</t>
  </si>
  <si>
    <t>0.00%</t>
  </si>
  <si>
    <t>داروسازی‌ اکسیر</t>
  </si>
  <si>
    <t>0.53%</t>
  </si>
  <si>
    <t>داروسازی‌ جابرابن‌حیان‌</t>
  </si>
  <si>
    <t>0.62%</t>
  </si>
  <si>
    <t>س.ص.بازنشستگی کارکنان بانکها</t>
  </si>
  <si>
    <t>2.84%</t>
  </si>
  <si>
    <t>سپید ماکیان</t>
  </si>
  <si>
    <t>سرمایه گذاری تامین اجتماعی</t>
  </si>
  <si>
    <t>2.12%</t>
  </si>
  <si>
    <t>سرمایه گذاری دارویی تامین</t>
  </si>
  <si>
    <t>سرمایه گذاری صدرتامین</t>
  </si>
  <si>
    <t>1.10%</t>
  </si>
  <si>
    <t>سرمایه گذاری گروه توسعه ملی</t>
  </si>
  <si>
    <t>0.37%</t>
  </si>
  <si>
    <t>سرمایه گذاری مسکن جنوب</t>
  </si>
  <si>
    <t>0.75%</t>
  </si>
  <si>
    <t>سرمایه‌ گذاری‌ البرز(هلدینگ‌</t>
  </si>
  <si>
    <t>1.78%</t>
  </si>
  <si>
    <t>سرمایه‌گذاری‌غدیر(هلدینگ‌</t>
  </si>
  <si>
    <t>1.63%</t>
  </si>
  <si>
    <t>سیمان خوزستان</t>
  </si>
  <si>
    <t>0.82%</t>
  </si>
  <si>
    <t>سیمان‌ صوفیان‌</t>
  </si>
  <si>
    <t>1.77%</t>
  </si>
  <si>
    <t>سیمان‌هگمتان‌</t>
  </si>
  <si>
    <t>2.44%</t>
  </si>
  <si>
    <t>سیمرغ</t>
  </si>
  <si>
    <t>0.73%</t>
  </si>
  <si>
    <t>شمش طلا</t>
  </si>
  <si>
    <t>25.74%</t>
  </si>
  <si>
    <t>صنایع پتروشیمی کرمانشاه</t>
  </si>
  <si>
    <t>2.34%</t>
  </si>
  <si>
    <t>صنایع فروآلیاژ ایران</t>
  </si>
  <si>
    <t>1.27%</t>
  </si>
  <si>
    <t>فجر انرژی خلیج فارس</t>
  </si>
  <si>
    <t>2.20%</t>
  </si>
  <si>
    <t>فولاد مبارکه اصفهان</t>
  </si>
  <si>
    <t>فولاد کاوه جنوب کیش</t>
  </si>
  <si>
    <t>2.16%</t>
  </si>
  <si>
    <t>گروه دارویی سبحان</t>
  </si>
  <si>
    <t>1.19%</t>
  </si>
  <si>
    <t>گروه مالی صبا تامین</t>
  </si>
  <si>
    <t>2.48%</t>
  </si>
  <si>
    <t>گروه‌صنعتی‌سپاهان‌</t>
  </si>
  <si>
    <t>0.88%</t>
  </si>
  <si>
    <t>گسترش سوخت سبززاگرس(سهامی عام)</t>
  </si>
  <si>
    <t>1.11%</t>
  </si>
  <si>
    <t>مبین انرژی خلیج فارس</t>
  </si>
  <si>
    <t>1.96%</t>
  </si>
  <si>
    <t>مولد نیروگاهی تجارت فارس</t>
  </si>
  <si>
    <t>1.36%</t>
  </si>
  <si>
    <t>نفت سپاهان</t>
  </si>
  <si>
    <t>1.49%</t>
  </si>
  <si>
    <t>نیروترانس‌</t>
  </si>
  <si>
    <t>کارخانجات‌داروپخش‌</t>
  </si>
  <si>
    <t>1.17%</t>
  </si>
  <si>
    <t>تولیدی برنا باطری</t>
  </si>
  <si>
    <t>0.15%</t>
  </si>
  <si>
    <t>کانی کربن طبس</t>
  </si>
  <si>
    <t>0.10%</t>
  </si>
  <si>
    <t>ح. گسترش سوخت سبززاگرس(س. عام)</t>
  </si>
  <si>
    <t/>
  </si>
  <si>
    <t>79.03%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</si>
  <si>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</si>
  <si>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</si>
  <si>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</si>
  <si>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</si>
  <si>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</si>
  <si>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</si>
  <si>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آفریقا</t>
  </si>
  <si>
    <t>1009-10-810-707075608</t>
  </si>
  <si>
    <t>0.85%</t>
  </si>
  <si>
    <t>بانک پاسارگاد هفت تیر</t>
  </si>
  <si>
    <t>207-8100-18222222-1</t>
  </si>
  <si>
    <t>بانک ملت مستقل مرکزی</t>
  </si>
  <si>
    <t>9996220193</t>
  </si>
  <si>
    <t>بانک صادرات بورس کالا</t>
  </si>
  <si>
    <t>0219059689009</t>
  </si>
  <si>
    <t>1403/04/20</t>
  </si>
  <si>
    <t>0.03%</t>
  </si>
  <si>
    <t>بانک صادرات سپهبد قرنی</t>
  </si>
  <si>
    <t>0407380138005</t>
  </si>
  <si>
    <t>1.37%</t>
  </si>
  <si>
    <t>207.303.18222222.2</t>
  </si>
  <si>
    <t>1.60%</t>
  </si>
  <si>
    <t>207.303.18222222.3</t>
  </si>
  <si>
    <t>207.303.18222222.4</t>
  </si>
  <si>
    <t>1.14%</t>
  </si>
  <si>
    <t>بانک صادرات دکتر شریعتی</t>
  </si>
  <si>
    <t>0407492026005</t>
  </si>
  <si>
    <t>1.72%</t>
  </si>
  <si>
    <t>بانک صادرات طالقانی</t>
  </si>
  <si>
    <t>1403/09/10</t>
  </si>
  <si>
    <t>0.92%</t>
  </si>
  <si>
    <t>بانک ملت چهارراه جهان کودک</t>
  </si>
  <si>
    <t>2.86%</t>
  </si>
  <si>
    <t>17.94%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</si>
  <si>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</si>
  <si>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</si>
  <si>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</si>
  <si>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</si>
  <si>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</si>
  <si>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</si>
  <si>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</si>
  <si>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</si>
  <si>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</si>
  <si>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</si>
  <si>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</si>
  <si>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</si>
  <si>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</si>
  <si>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</si>
  <si>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1403/04/16</t>
  </si>
  <si>
    <t>1403/04/11</t>
  </si>
  <si>
    <t>1403/04/06</t>
  </si>
  <si>
    <t>1403/04/14</t>
  </si>
  <si>
    <t>1403/04/28</t>
  </si>
  <si>
    <t>1403/04/30</t>
  </si>
  <si>
    <t>1403/04/17</t>
  </si>
  <si>
    <t>1403/06/18</t>
  </si>
  <si>
    <t>1403/04/24</t>
  </si>
  <si>
    <t>1403/07/10</t>
  </si>
  <si>
    <t>1403/07/11</t>
  </si>
  <si>
    <t>1403/05/30</t>
  </si>
  <si>
    <t>1403/07/30</t>
  </si>
  <si>
    <t>سرمایه گذاری سیمان تامین</t>
  </si>
  <si>
    <t>1403/06/11</t>
  </si>
  <si>
    <t>1403/04/23</t>
  </si>
  <si>
    <t>نورایستا پلاستیک</t>
  </si>
  <si>
    <t>1403/05/02</t>
  </si>
  <si>
    <t>1403/07/01</t>
  </si>
  <si>
    <t>بهای فروش</t>
  </si>
  <si>
    <t>ارزش دفتری</t>
  </si>
  <si>
    <t>سود و زیان ناشی از تغییر قیمت</t>
  </si>
  <si>
    <t>سود و زیان ناشی از فروش</t>
  </si>
  <si>
    <t>صبا فولاد خلیج فارس</t>
  </si>
  <si>
    <t>ح . فجر انرژی خلیج فارس</t>
  </si>
  <si>
    <t>تولیدی و صنعتی گوهرفام</t>
  </si>
  <si>
    <t>صندوق طلای عیار مفید</t>
  </si>
  <si>
    <t>گروه توسعه مالی مهرآیندگان</t>
  </si>
  <si>
    <t>ح.سرمایه گذاری سیمان تامین</t>
  </si>
  <si>
    <t>ح . معدنی‌وصنعتی‌چادرملو</t>
  </si>
  <si>
    <t>معدنی‌وصنعتی‌چادرملو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</si>
  <si>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</si>
  <si>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</si>
  <si>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</si>
  <si>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</si>
  <si>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</si>
  <si>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</si>
  <si>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</si>
  <si>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</si>
  <si>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0407311743009</t>
  </si>
  <si>
    <t>0407372631006</t>
  </si>
  <si>
    <t>207.303.18222222.1</t>
  </si>
  <si>
    <t>سایر درآمدها</t>
  </si>
  <si>
    <t>تعدیل کارمزد کارگزار</t>
  </si>
  <si>
    <t>سرمایه‌گذاری در سهام</t>
  </si>
  <si>
    <t>درآمد سپرده بانکی</t>
  </si>
  <si>
    <t>1403/09/01</t>
  </si>
  <si>
    <t>ارزشیابی اوراق اختیارخ شستا-1350-1403/10/12</t>
  </si>
  <si>
    <t>ارزشیابی اوراق اختیارخ شستا-1450-1403/10/12</t>
  </si>
  <si>
    <t>ارزشیابی اوراق اختیارخ شستا-1650-1403/10/12</t>
  </si>
  <si>
    <t>ارزشیابی اوراق اختیارخ وبملت-3250-1403/11/24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</si>
</sst>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6" formatCode="0.000%"/>
  </numFmts>
  <fonts count="5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4" fillId="0" borderId="0" xfId="0" applyNumberFormat="1" applyFont="1" applyAlignment="1">
      <alignment horizontal="center" vertical="center" readingOrder="2"/>
    </xf>
    <xf numFmtId="10" fontId="3" fillId="0" borderId="0" xfId="1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5"/>
  <sheetViews>
    <sheetView rightToLeft="1" topLeftCell="A52" workbookViewId="0">
      <selection activeCell="A35" sqref="A35"/>
    </sheetView>
  </sheetViews>
  <sheetFormatPr defaultRowHeight="24" x14ac:dyDescent="0.55000000000000004"/>
  <cols>
    <col min="1" max="1" width="35.710937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7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198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15</v>
      </c>
      <c r="C9" s="6">
        <v>1300116</v>
      </c>
      <c r="D9" s="6"/>
      <c r="E9" s="6">
        <v>27898620986</v>
      </c>
      <c r="F9" s="6"/>
      <c r="G9" s="6">
        <v>34377316240.68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1300116</v>
      </c>
      <c r="R9" s="6"/>
      <c r="S9" s="6">
        <v>26900</v>
      </c>
      <c r="T9" s="6"/>
      <c r="U9" s="6">
        <v>27898620986</v>
      </c>
      <c r="V9" s="6"/>
      <c r="W9" s="6">
        <v>34765030333.620003</v>
      </c>
      <c r="Y9" s="7" t="s">
        <v>16</v>
      </c>
    </row>
    <row r="10" spans="1:25" x14ac:dyDescent="0.55000000000000004">
      <c r="A10" s="3" t="s">
        <v>17</v>
      </c>
      <c r="C10" s="6">
        <v>135967972</v>
      </c>
      <c r="D10" s="6"/>
      <c r="E10" s="6">
        <v>335279164450</v>
      </c>
      <c r="F10" s="6"/>
      <c r="G10" s="6">
        <v>410207451389.63098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135967972</v>
      </c>
      <c r="R10" s="6"/>
      <c r="S10" s="6">
        <v>3269</v>
      </c>
      <c r="T10" s="6"/>
      <c r="U10" s="6">
        <v>335279164450</v>
      </c>
      <c r="V10" s="6"/>
      <c r="W10" s="6">
        <v>441834648630.21503</v>
      </c>
      <c r="Y10" s="7" t="s">
        <v>18</v>
      </c>
    </row>
    <row r="11" spans="1:25" x14ac:dyDescent="0.55000000000000004">
      <c r="A11" s="3" t="s">
        <v>19</v>
      </c>
      <c r="C11" s="6">
        <v>67015936</v>
      </c>
      <c r="D11" s="6"/>
      <c r="E11" s="6">
        <v>129005389005</v>
      </c>
      <c r="F11" s="6"/>
      <c r="G11" s="6">
        <v>145225476774.14401</v>
      </c>
      <c r="H11" s="6"/>
      <c r="I11" s="6">
        <v>18026261</v>
      </c>
      <c r="J11" s="6"/>
      <c r="K11" s="6">
        <v>0</v>
      </c>
      <c r="L11" s="6"/>
      <c r="M11" s="6">
        <v>-18945907</v>
      </c>
      <c r="N11" s="6"/>
      <c r="O11" s="6">
        <v>44349769478</v>
      </c>
      <c r="P11" s="6"/>
      <c r="Q11" s="6">
        <v>66096290</v>
      </c>
      <c r="R11" s="6"/>
      <c r="S11" s="6">
        <v>1849</v>
      </c>
      <c r="T11" s="6"/>
      <c r="U11" s="6">
        <v>92534599386</v>
      </c>
      <c r="V11" s="6"/>
      <c r="W11" s="6">
        <v>121484878570.75101</v>
      </c>
      <c r="Y11" s="7" t="s">
        <v>20</v>
      </c>
    </row>
    <row r="12" spans="1:25" x14ac:dyDescent="0.55000000000000004">
      <c r="A12" s="3" t="s">
        <v>21</v>
      </c>
      <c r="C12" s="6">
        <v>33000000</v>
      </c>
      <c r="D12" s="6"/>
      <c r="E12" s="6">
        <v>67532833393</v>
      </c>
      <c r="F12" s="6"/>
      <c r="G12" s="6">
        <v>71216724150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33000000</v>
      </c>
      <c r="R12" s="6"/>
      <c r="S12" s="6">
        <v>2560</v>
      </c>
      <c r="T12" s="6"/>
      <c r="U12" s="6">
        <v>67532833393</v>
      </c>
      <c r="V12" s="6"/>
      <c r="W12" s="6">
        <v>83977344000</v>
      </c>
      <c r="Y12" s="7" t="s">
        <v>22</v>
      </c>
    </row>
    <row r="13" spans="1:25" x14ac:dyDescent="0.55000000000000004">
      <c r="A13" s="3" t="s">
        <v>23</v>
      </c>
      <c r="C13" s="6">
        <v>56619704</v>
      </c>
      <c r="D13" s="6"/>
      <c r="E13" s="6">
        <v>125632299326</v>
      </c>
      <c r="F13" s="6"/>
      <c r="G13" s="6">
        <v>130519852069.22301</v>
      </c>
      <c r="H13" s="6"/>
      <c r="I13" s="6">
        <v>0</v>
      </c>
      <c r="J13" s="6"/>
      <c r="K13" s="6">
        <v>0</v>
      </c>
      <c r="L13" s="6"/>
      <c r="M13" s="6">
        <v>-44939120</v>
      </c>
      <c r="N13" s="6"/>
      <c r="O13" s="6">
        <v>131417024697</v>
      </c>
      <c r="P13" s="6"/>
      <c r="Q13" s="6">
        <v>11680584</v>
      </c>
      <c r="R13" s="6"/>
      <c r="S13" s="6">
        <v>3208</v>
      </c>
      <c r="T13" s="6"/>
      <c r="U13" s="6">
        <v>25917808134</v>
      </c>
      <c r="V13" s="6"/>
      <c r="W13" s="6">
        <v>37248359156.841599</v>
      </c>
      <c r="Y13" s="7" t="s">
        <v>24</v>
      </c>
    </row>
    <row r="14" spans="1:25" x14ac:dyDescent="0.55000000000000004">
      <c r="A14" s="3" t="s">
        <v>25</v>
      </c>
      <c r="C14" s="6">
        <v>1562501</v>
      </c>
      <c r="D14" s="6"/>
      <c r="E14" s="6">
        <v>3786249716</v>
      </c>
      <c r="F14" s="6"/>
      <c r="G14" s="6">
        <v>3931159625.3155499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1562501</v>
      </c>
      <c r="R14" s="6"/>
      <c r="S14" s="6">
        <v>2997</v>
      </c>
      <c r="T14" s="6"/>
      <c r="U14" s="6">
        <v>3786249716</v>
      </c>
      <c r="V14" s="6"/>
      <c r="W14" s="6">
        <v>4654952744.7928495</v>
      </c>
      <c r="Y14" s="7" t="s">
        <v>26</v>
      </c>
    </row>
    <row r="15" spans="1:25" x14ac:dyDescent="0.55000000000000004">
      <c r="A15" s="3" t="s">
        <v>27</v>
      </c>
      <c r="C15" s="6">
        <v>36366139</v>
      </c>
      <c r="D15" s="6"/>
      <c r="E15" s="6">
        <v>160352926711</v>
      </c>
      <c r="F15" s="6"/>
      <c r="G15" s="6">
        <v>132886519498.564</v>
      </c>
      <c r="H15" s="6"/>
      <c r="I15" s="6">
        <v>0</v>
      </c>
      <c r="J15" s="6"/>
      <c r="K15" s="6">
        <v>0</v>
      </c>
      <c r="L15" s="6"/>
      <c r="M15" s="6">
        <v>-13268573</v>
      </c>
      <c r="N15" s="6"/>
      <c r="O15" s="6">
        <v>58217870841</v>
      </c>
      <c r="P15" s="6"/>
      <c r="Q15" s="6">
        <v>23097566</v>
      </c>
      <c r="R15" s="6"/>
      <c r="S15" s="6">
        <v>4767</v>
      </c>
      <c r="T15" s="6"/>
      <c r="U15" s="6">
        <v>101846454142</v>
      </c>
      <c r="V15" s="6"/>
      <c r="W15" s="6">
        <v>109450965844.12399</v>
      </c>
      <c r="Y15" s="7" t="s">
        <v>28</v>
      </c>
    </row>
    <row r="16" spans="1:25" x14ac:dyDescent="0.55000000000000004">
      <c r="A16" s="3" t="s">
        <v>29</v>
      </c>
      <c r="C16" s="6">
        <v>575410</v>
      </c>
      <c r="D16" s="6"/>
      <c r="E16" s="6">
        <v>90713494906</v>
      </c>
      <c r="F16" s="6"/>
      <c r="G16" s="6">
        <v>129943850019.39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575410</v>
      </c>
      <c r="R16" s="6"/>
      <c r="S16" s="6">
        <v>206590</v>
      </c>
      <c r="T16" s="6"/>
      <c r="U16" s="6">
        <v>90713494906</v>
      </c>
      <c r="V16" s="6"/>
      <c r="W16" s="6">
        <v>118166651886.19501</v>
      </c>
      <c r="Y16" s="7" t="s">
        <v>30</v>
      </c>
    </row>
    <row r="17" spans="1:25" x14ac:dyDescent="0.55000000000000004">
      <c r="A17" s="3" t="s">
        <v>31</v>
      </c>
      <c r="C17" s="6">
        <v>17451169</v>
      </c>
      <c r="D17" s="6"/>
      <c r="E17" s="6">
        <v>39672009361</v>
      </c>
      <c r="F17" s="6"/>
      <c r="G17" s="6">
        <v>38580472026.856796</v>
      </c>
      <c r="H17" s="6"/>
      <c r="I17" s="6">
        <v>3490234</v>
      </c>
      <c r="J17" s="6"/>
      <c r="K17" s="6">
        <v>0</v>
      </c>
      <c r="L17" s="6"/>
      <c r="M17" s="6">
        <v>-1</v>
      </c>
      <c r="N17" s="6"/>
      <c r="O17" s="6">
        <v>1</v>
      </c>
      <c r="P17" s="6"/>
      <c r="Q17" s="6">
        <v>20941402</v>
      </c>
      <c r="R17" s="6"/>
      <c r="S17" s="6">
        <v>2140</v>
      </c>
      <c r="T17" s="6"/>
      <c r="U17" s="6">
        <v>39672007467</v>
      </c>
      <c r="V17" s="6"/>
      <c r="W17" s="6">
        <v>44547953408.334</v>
      </c>
      <c r="Y17" s="7" t="s">
        <v>32</v>
      </c>
    </row>
    <row r="18" spans="1:25" x14ac:dyDescent="0.55000000000000004">
      <c r="A18" s="3" t="s">
        <v>33</v>
      </c>
      <c r="C18" s="6">
        <v>14375902</v>
      </c>
      <c r="D18" s="6"/>
      <c r="E18" s="6">
        <v>56837882557</v>
      </c>
      <c r="F18" s="6"/>
      <c r="G18" s="6">
        <v>74238448165.204498</v>
      </c>
      <c r="H18" s="6"/>
      <c r="I18" s="6">
        <v>0</v>
      </c>
      <c r="J18" s="6"/>
      <c r="K18" s="6">
        <v>0</v>
      </c>
      <c r="L18" s="6"/>
      <c r="M18" s="6">
        <v>-10147696</v>
      </c>
      <c r="N18" s="6"/>
      <c r="O18" s="6">
        <v>58511627196</v>
      </c>
      <c r="P18" s="6"/>
      <c r="Q18" s="6">
        <v>4228206</v>
      </c>
      <c r="R18" s="6"/>
      <c r="S18" s="6">
        <v>6040</v>
      </c>
      <c r="T18" s="6"/>
      <c r="U18" s="6">
        <v>16717022415</v>
      </c>
      <c r="V18" s="6"/>
      <c r="W18" s="6">
        <v>25386410972.771999</v>
      </c>
      <c r="Y18" s="7" t="s">
        <v>34</v>
      </c>
    </row>
    <row r="19" spans="1:25" x14ac:dyDescent="0.55000000000000004">
      <c r="A19" s="3" t="s">
        <v>35</v>
      </c>
      <c r="C19" s="6">
        <v>10149014</v>
      </c>
      <c r="D19" s="6"/>
      <c r="E19" s="6">
        <v>190126184192</v>
      </c>
      <c r="F19" s="6"/>
      <c r="G19" s="6">
        <v>121769732316.069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10149014</v>
      </c>
      <c r="R19" s="6"/>
      <c r="S19" s="6">
        <v>13560</v>
      </c>
      <c r="T19" s="6"/>
      <c r="U19" s="6">
        <v>190126184192</v>
      </c>
      <c r="V19" s="6"/>
      <c r="W19" s="6">
        <v>136801787092.452</v>
      </c>
      <c r="Y19" s="7" t="s">
        <v>36</v>
      </c>
    </row>
    <row r="20" spans="1:25" x14ac:dyDescent="0.55000000000000004">
      <c r="A20" s="3" t="s">
        <v>37</v>
      </c>
      <c r="C20" s="6">
        <v>2762782</v>
      </c>
      <c r="D20" s="6"/>
      <c r="E20" s="6">
        <v>57651031029</v>
      </c>
      <c r="F20" s="6"/>
      <c r="G20" s="6">
        <v>59595652802.07</v>
      </c>
      <c r="H20" s="6"/>
      <c r="I20" s="6">
        <v>91339</v>
      </c>
      <c r="J20" s="6"/>
      <c r="K20" s="6">
        <v>2073869903</v>
      </c>
      <c r="L20" s="6"/>
      <c r="M20" s="6">
        <v>0</v>
      </c>
      <c r="N20" s="6"/>
      <c r="O20" s="6">
        <v>0</v>
      </c>
      <c r="P20" s="6"/>
      <c r="Q20" s="6">
        <v>2854121</v>
      </c>
      <c r="R20" s="6"/>
      <c r="S20" s="6">
        <v>23750</v>
      </c>
      <c r="T20" s="6"/>
      <c r="U20" s="6">
        <v>59724900932</v>
      </c>
      <c r="V20" s="6"/>
      <c r="W20" s="6">
        <v>67382050776.1875</v>
      </c>
      <c r="Y20" s="7" t="s">
        <v>38</v>
      </c>
    </row>
    <row r="21" spans="1:25" x14ac:dyDescent="0.55000000000000004">
      <c r="A21" s="3" t="s">
        <v>39</v>
      </c>
      <c r="C21" s="6">
        <v>4091079</v>
      </c>
      <c r="D21" s="6"/>
      <c r="E21" s="6">
        <v>82583156310</v>
      </c>
      <c r="F21" s="6"/>
      <c r="G21" s="6">
        <v>98211700480.792496</v>
      </c>
      <c r="H21" s="6"/>
      <c r="I21" s="6">
        <v>0</v>
      </c>
      <c r="J21" s="6"/>
      <c r="K21" s="6">
        <v>0</v>
      </c>
      <c r="L21" s="6"/>
      <c r="M21" s="6">
        <v>-4091079</v>
      </c>
      <c r="N21" s="6"/>
      <c r="O21" s="6">
        <v>113066727143</v>
      </c>
      <c r="P21" s="6"/>
      <c r="Q21" s="6">
        <v>0</v>
      </c>
      <c r="R21" s="6"/>
      <c r="S21" s="6">
        <v>0</v>
      </c>
      <c r="T21" s="6"/>
      <c r="U21" s="6">
        <v>0</v>
      </c>
      <c r="V21" s="6"/>
      <c r="W21" s="6">
        <v>0</v>
      </c>
      <c r="Y21" s="7" t="s">
        <v>40</v>
      </c>
    </row>
    <row r="22" spans="1:25" x14ac:dyDescent="0.55000000000000004">
      <c r="A22" s="3" t="s">
        <v>41</v>
      </c>
      <c r="C22" s="6">
        <v>1496857</v>
      </c>
      <c r="D22" s="6"/>
      <c r="E22" s="6">
        <v>49950502709</v>
      </c>
      <c r="F22" s="6"/>
      <c r="G22" s="6">
        <v>39549729628.593002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1496857</v>
      </c>
      <c r="R22" s="6"/>
      <c r="S22" s="6">
        <v>31280</v>
      </c>
      <c r="T22" s="6"/>
      <c r="U22" s="6">
        <v>49950502709</v>
      </c>
      <c r="V22" s="6"/>
      <c r="W22" s="6">
        <v>46543097922.587997</v>
      </c>
      <c r="Y22" s="7" t="s">
        <v>42</v>
      </c>
    </row>
    <row r="23" spans="1:25" x14ac:dyDescent="0.55000000000000004">
      <c r="A23" s="3" t="s">
        <v>43</v>
      </c>
      <c r="C23" s="6">
        <v>8182710</v>
      </c>
      <c r="D23" s="6"/>
      <c r="E23" s="6">
        <v>90423780890</v>
      </c>
      <c r="F23" s="6"/>
      <c r="G23" s="6">
        <v>94761366499.574997</v>
      </c>
      <c r="H23" s="6"/>
      <c r="I23" s="6">
        <v>0</v>
      </c>
      <c r="J23" s="6"/>
      <c r="K23" s="6">
        <v>0</v>
      </c>
      <c r="L23" s="6"/>
      <c r="M23" s="6">
        <v>-3832038</v>
      </c>
      <c r="N23" s="6"/>
      <c r="O23" s="6">
        <v>48798570275</v>
      </c>
      <c r="P23" s="6"/>
      <c r="Q23" s="6">
        <v>4350672</v>
      </c>
      <c r="R23" s="6"/>
      <c r="S23" s="6">
        <v>12470</v>
      </c>
      <c r="T23" s="6"/>
      <c r="U23" s="6">
        <v>48077496534</v>
      </c>
      <c r="V23" s="6"/>
      <c r="W23" s="6">
        <v>53930075204.952003</v>
      </c>
      <c r="Y23" s="7" t="s">
        <v>44</v>
      </c>
    </row>
    <row r="24" spans="1:25" x14ac:dyDescent="0.55000000000000004">
      <c r="A24" s="3" t="s">
        <v>45</v>
      </c>
      <c r="C24" s="6">
        <v>120921861</v>
      </c>
      <c r="D24" s="6"/>
      <c r="E24" s="6">
        <v>227101511392</v>
      </c>
      <c r="F24" s="6"/>
      <c r="G24" s="6">
        <v>206147074714.89099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120921861</v>
      </c>
      <c r="R24" s="6"/>
      <c r="S24" s="6">
        <v>2061</v>
      </c>
      <c r="T24" s="6"/>
      <c r="U24" s="6">
        <v>227101511392</v>
      </c>
      <c r="V24" s="6"/>
      <c r="W24" s="6">
        <v>247737096785.64999</v>
      </c>
      <c r="Y24" s="7" t="s">
        <v>46</v>
      </c>
    </row>
    <row r="25" spans="1:25" x14ac:dyDescent="0.55000000000000004">
      <c r="A25" s="3" t="s">
        <v>47</v>
      </c>
      <c r="C25" s="6">
        <v>6252000</v>
      </c>
      <c r="D25" s="6"/>
      <c r="E25" s="6">
        <v>55523005172</v>
      </c>
      <c r="F25" s="6"/>
      <c r="G25" s="6">
        <v>38096727678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6252000</v>
      </c>
      <c r="R25" s="6"/>
      <c r="S25" s="6">
        <v>7180</v>
      </c>
      <c r="T25" s="6"/>
      <c r="U25" s="6">
        <v>55523005172</v>
      </c>
      <c r="V25" s="6"/>
      <c r="W25" s="6">
        <v>44622268308</v>
      </c>
      <c r="Y25" s="7" t="s">
        <v>32</v>
      </c>
    </row>
    <row r="26" spans="1:25" x14ac:dyDescent="0.55000000000000004">
      <c r="A26" s="3" t="s">
        <v>48</v>
      </c>
      <c r="C26" s="6">
        <v>167566381</v>
      </c>
      <c r="D26" s="6"/>
      <c r="E26" s="6">
        <v>196402978694</v>
      </c>
      <c r="F26" s="6"/>
      <c r="G26" s="6">
        <v>182726589053.25601</v>
      </c>
      <c r="H26" s="6"/>
      <c r="I26" s="6">
        <v>0</v>
      </c>
      <c r="J26" s="6"/>
      <c r="K26" s="6">
        <v>0</v>
      </c>
      <c r="L26" s="6"/>
      <c r="M26" s="6">
        <v>-34312060</v>
      </c>
      <c r="N26" s="6"/>
      <c r="O26" s="6">
        <v>45201758468</v>
      </c>
      <c r="P26" s="6"/>
      <c r="Q26" s="6">
        <v>133254321</v>
      </c>
      <c r="R26" s="6"/>
      <c r="S26" s="6">
        <v>1400</v>
      </c>
      <c r="T26" s="6"/>
      <c r="U26" s="6">
        <v>156186135977</v>
      </c>
      <c r="V26" s="6"/>
      <c r="W26" s="6">
        <v>185446040906.07001</v>
      </c>
      <c r="Y26" s="7" t="s">
        <v>49</v>
      </c>
    </row>
    <row r="27" spans="1:25" x14ac:dyDescent="0.55000000000000004">
      <c r="A27" s="3" t="s">
        <v>50</v>
      </c>
      <c r="C27" s="6">
        <v>4650000</v>
      </c>
      <c r="D27" s="6"/>
      <c r="E27" s="6">
        <v>142879969680</v>
      </c>
      <c r="F27" s="6"/>
      <c r="G27" s="6">
        <v>94896486225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4650000</v>
      </c>
      <c r="R27" s="6"/>
      <c r="S27" s="6">
        <v>26260</v>
      </c>
      <c r="T27" s="6"/>
      <c r="U27" s="6">
        <v>142879969680</v>
      </c>
      <c r="V27" s="6"/>
      <c r="W27" s="6">
        <v>121382451450</v>
      </c>
      <c r="Y27" s="7" t="s">
        <v>20</v>
      </c>
    </row>
    <row r="28" spans="1:25" x14ac:dyDescent="0.55000000000000004">
      <c r="A28" s="3" t="s">
        <v>51</v>
      </c>
      <c r="C28" s="6">
        <v>8500000</v>
      </c>
      <c r="D28" s="6"/>
      <c r="E28" s="6">
        <v>78224901820</v>
      </c>
      <c r="F28" s="6"/>
      <c r="G28" s="6">
        <v>85339192500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8500000</v>
      </c>
      <c r="R28" s="6"/>
      <c r="S28" s="6">
        <v>11330</v>
      </c>
      <c r="T28" s="6"/>
      <c r="U28" s="6">
        <v>78224901820</v>
      </c>
      <c r="V28" s="6"/>
      <c r="W28" s="6">
        <v>95731985250</v>
      </c>
      <c r="Y28" s="7" t="s">
        <v>52</v>
      </c>
    </row>
    <row r="29" spans="1:25" x14ac:dyDescent="0.55000000000000004">
      <c r="A29" s="3" t="s">
        <v>53</v>
      </c>
      <c r="C29" s="6">
        <v>4744171</v>
      </c>
      <c r="D29" s="6"/>
      <c r="E29" s="6">
        <v>33236073653</v>
      </c>
      <c r="F29" s="6"/>
      <c r="G29" s="6">
        <v>27493948754.266499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4744171</v>
      </c>
      <c r="R29" s="6"/>
      <c r="S29" s="6">
        <v>6930</v>
      </c>
      <c r="T29" s="6"/>
      <c r="U29" s="6">
        <v>33236073653</v>
      </c>
      <c r="V29" s="6"/>
      <c r="W29" s="6">
        <v>32681486255.071499</v>
      </c>
      <c r="Y29" s="7" t="s">
        <v>54</v>
      </c>
    </row>
    <row r="30" spans="1:25" x14ac:dyDescent="0.55000000000000004">
      <c r="A30" s="3" t="s">
        <v>55</v>
      </c>
      <c r="C30" s="6">
        <v>10076902</v>
      </c>
      <c r="D30" s="6"/>
      <c r="E30" s="6">
        <v>128328710513</v>
      </c>
      <c r="F30" s="6"/>
      <c r="G30" s="6">
        <v>112590455428.04401</v>
      </c>
      <c r="H30" s="6"/>
      <c r="I30" s="6">
        <v>0</v>
      </c>
      <c r="J30" s="6"/>
      <c r="K30" s="6">
        <v>0</v>
      </c>
      <c r="L30" s="6"/>
      <c r="M30" s="6">
        <v>-5028372</v>
      </c>
      <c r="N30" s="6"/>
      <c r="O30" s="6">
        <v>65574056058</v>
      </c>
      <c r="P30" s="6"/>
      <c r="Q30" s="6">
        <v>5048530</v>
      </c>
      <c r="R30" s="6"/>
      <c r="S30" s="6">
        <v>13130</v>
      </c>
      <c r="T30" s="6"/>
      <c r="U30" s="6">
        <v>64292710681</v>
      </c>
      <c r="V30" s="6"/>
      <c r="W30" s="6">
        <v>65892790066.544998</v>
      </c>
      <c r="Y30" s="7" t="s">
        <v>56</v>
      </c>
    </row>
    <row r="31" spans="1:25" x14ac:dyDescent="0.55000000000000004">
      <c r="A31" s="3" t="s">
        <v>57</v>
      </c>
      <c r="C31" s="6">
        <v>36755636</v>
      </c>
      <c r="D31" s="6"/>
      <c r="E31" s="6">
        <v>216302183274</v>
      </c>
      <c r="F31" s="6"/>
      <c r="G31" s="6">
        <v>155793512014.17099</v>
      </c>
      <c r="H31" s="6"/>
      <c r="I31" s="6">
        <v>0</v>
      </c>
      <c r="J31" s="6"/>
      <c r="K31" s="6">
        <v>0</v>
      </c>
      <c r="L31" s="6"/>
      <c r="M31" s="6">
        <v>-5000000</v>
      </c>
      <c r="N31" s="6"/>
      <c r="O31" s="6">
        <v>25333215341</v>
      </c>
      <c r="P31" s="6"/>
      <c r="Q31" s="6">
        <v>31755636</v>
      </c>
      <c r="R31" s="6"/>
      <c r="S31" s="6">
        <v>4930</v>
      </c>
      <c r="T31" s="6"/>
      <c r="U31" s="6">
        <v>186877827334</v>
      </c>
      <c r="V31" s="6"/>
      <c r="W31" s="6">
        <v>155623781531.39401</v>
      </c>
      <c r="Y31" s="7" t="s">
        <v>58</v>
      </c>
    </row>
    <row r="32" spans="1:25" x14ac:dyDescent="0.55000000000000004">
      <c r="A32" s="3" t="s">
        <v>59</v>
      </c>
      <c r="C32" s="6">
        <v>16207423</v>
      </c>
      <c r="D32" s="6"/>
      <c r="E32" s="6">
        <v>124555128569</v>
      </c>
      <c r="F32" s="6"/>
      <c r="G32" s="6">
        <v>126954592005.222</v>
      </c>
      <c r="H32" s="6"/>
      <c r="I32" s="6">
        <v>0</v>
      </c>
      <c r="J32" s="6"/>
      <c r="K32" s="6">
        <v>0</v>
      </c>
      <c r="L32" s="6"/>
      <c r="M32" s="6">
        <v>-2649739</v>
      </c>
      <c r="N32" s="6"/>
      <c r="O32" s="6">
        <v>25115714021</v>
      </c>
      <c r="P32" s="6"/>
      <c r="Q32" s="6">
        <v>13557684</v>
      </c>
      <c r="R32" s="6"/>
      <c r="S32" s="6">
        <v>10550</v>
      </c>
      <c r="T32" s="6"/>
      <c r="U32" s="6">
        <v>104191707323</v>
      </c>
      <c r="V32" s="6"/>
      <c r="W32" s="6">
        <v>142182516481.10999</v>
      </c>
      <c r="Y32" s="7" t="s">
        <v>60</v>
      </c>
    </row>
    <row r="33" spans="1:25" x14ac:dyDescent="0.55000000000000004">
      <c r="A33" s="3" t="s">
        <v>61</v>
      </c>
      <c r="C33" s="6">
        <v>1512114</v>
      </c>
      <c r="D33" s="6"/>
      <c r="E33" s="6">
        <v>72980981157</v>
      </c>
      <c r="F33" s="6"/>
      <c r="G33" s="6">
        <v>60755985975.113998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1512114</v>
      </c>
      <c r="R33" s="6"/>
      <c r="S33" s="6">
        <v>47440</v>
      </c>
      <c r="T33" s="6"/>
      <c r="U33" s="6">
        <v>72980981157</v>
      </c>
      <c r="V33" s="6"/>
      <c r="W33" s="6">
        <v>71307866765.447998</v>
      </c>
      <c r="Y33" s="7" t="s">
        <v>62</v>
      </c>
    </row>
    <row r="34" spans="1:25" x14ac:dyDescent="0.55000000000000004">
      <c r="A34" s="3" t="s">
        <v>63</v>
      </c>
      <c r="C34" s="6">
        <v>2628200</v>
      </c>
      <c r="D34" s="6"/>
      <c r="E34" s="6">
        <v>90238695188</v>
      </c>
      <c r="F34" s="6"/>
      <c r="G34" s="6">
        <v>130340728656.89999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2628200</v>
      </c>
      <c r="R34" s="6"/>
      <c r="S34" s="6">
        <v>59110</v>
      </c>
      <c r="T34" s="6"/>
      <c r="U34" s="6">
        <v>90238695188</v>
      </c>
      <c r="V34" s="6"/>
      <c r="W34" s="6">
        <v>154428552233.10001</v>
      </c>
      <c r="Y34" s="7" t="s">
        <v>64</v>
      </c>
    </row>
    <row r="35" spans="1:25" x14ac:dyDescent="0.55000000000000004">
      <c r="A35" s="3" t="s">
        <v>65</v>
      </c>
      <c r="C35" s="6">
        <v>2652717</v>
      </c>
      <c r="D35" s="6"/>
      <c r="E35" s="6">
        <v>174000174513</v>
      </c>
      <c r="F35" s="6"/>
      <c r="G35" s="6">
        <v>172587286700.48199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2652717</v>
      </c>
      <c r="R35" s="6"/>
      <c r="S35" s="6">
        <v>80960</v>
      </c>
      <c r="T35" s="6"/>
      <c r="U35" s="6">
        <v>174000174513</v>
      </c>
      <c r="V35" s="6"/>
      <c r="W35" s="6">
        <v>213486122708.496</v>
      </c>
      <c r="Y35" s="7" t="s">
        <v>66</v>
      </c>
    </row>
    <row r="36" spans="1:25" x14ac:dyDescent="0.55000000000000004">
      <c r="A36" s="3" t="s">
        <v>67</v>
      </c>
      <c r="C36" s="6">
        <v>30685826</v>
      </c>
      <c r="D36" s="6"/>
      <c r="E36" s="6">
        <v>43872065709</v>
      </c>
      <c r="F36" s="6"/>
      <c r="G36" s="6">
        <v>46212416682.9795</v>
      </c>
      <c r="H36" s="6"/>
      <c r="I36" s="6">
        <v>6587974</v>
      </c>
      <c r="J36" s="6"/>
      <c r="K36" s="6">
        <v>10332230082</v>
      </c>
      <c r="L36" s="6"/>
      <c r="M36" s="6">
        <v>0</v>
      </c>
      <c r="N36" s="6"/>
      <c r="O36" s="6">
        <v>0</v>
      </c>
      <c r="P36" s="6"/>
      <c r="Q36" s="6">
        <v>37273800</v>
      </c>
      <c r="R36" s="6"/>
      <c r="S36" s="6">
        <v>1722</v>
      </c>
      <c r="T36" s="6"/>
      <c r="U36" s="6">
        <v>54204295791</v>
      </c>
      <c r="V36" s="6"/>
      <c r="W36" s="6">
        <v>63803579972.580002</v>
      </c>
      <c r="Y36" s="7" t="s">
        <v>68</v>
      </c>
    </row>
    <row r="37" spans="1:25" x14ac:dyDescent="0.55000000000000004">
      <c r="A37" s="3" t="s">
        <v>69</v>
      </c>
      <c r="C37" s="6">
        <v>306282</v>
      </c>
      <c r="D37" s="6"/>
      <c r="E37" s="6">
        <v>1001343177268</v>
      </c>
      <c r="F37" s="6"/>
      <c r="G37" s="6">
        <v>1853171421712.6299</v>
      </c>
      <c r="H37" s="6"/>
      <c r="I37" s="6">
        <v>33685</v>
      </c>
      <c r="J37" s="6"/>
      <c r="K37" s="6">
        <v>209994770044</v>
      </c>
      <c r="L37" s="6"/>
      <c r="M37" s="6">
        <v>0</v>
      </c>
      <c r="N37" s="6"/>
      <c r="O37" s="6">
        <v>0</v>
      </c>
      <c r="P37" s="6"/>
      <c r="Q37" s="6">
        <v>339967</v>
      </c>
      <c r="R37" s="6"/>
      <c r="S37" s="6">
        <v>6628209</v>
      </c>
      <c r="T37" s="6"/>
      <c r="U37" s="6">
        <v>1211337947312</v>
      </c>
      <c r="V37" s="6"/>
      <c r="W37" s="6">
        <v>2247964235513.1499</v>
      </c>
      <c r="Y37" s="7" t="s">
        <v>70</v>
      </c>
    </row>
    <row r="38" spans="1:25" x14ac:dyDescent="0.55000000000000004">
      <c r="A38" s="3" t="s">
        <v>71</v>
      </c>
      <c r="C38" s="6">
        <v>8672416</v>
      </c>
      <c r="D38" s="6"/>
      <c r="E38" s="6">
        <v>156359810730</v>
      </c>
      <c r="F38" s="6"/>
      <c r="G38" s="6">
        <v>188278602325.63199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8672416</v>
      </c>
      <c r="R38" s="6"/>
      <c r="S38" s="6">
        <v>23730</v>
      </c>
      <c r="T38" s="6"/>
      <c r="U38" s="6">
        <v>156359810730</v>
      </c>
      <c r="V38" s="6"/>
      <c r="W38" s="6">
        <v>204571942911.504</v>
      </c>
      <c r="Y38" s="7" t="s">
        <v>72</v>
      </c>
    </row>
    <row r="39" spans="1:25" x14ac:dyDescent="0.55000000000000004">
      <c r="A39" s="3" t="s">
        <v>73</v>
      </c>
      <c r="C39" s="6">
        <v>49896857</v>
      </c>
      <c r="D39" s="6"/>
      <c r="E39" s="6">
        <v>70289456922</v>
      </c>
      <c r="F39" s="6"/>
      <c r="G39" s="6">
        <v>59619164782.4217</v>
      </c>
      <c r="H39" s="6"/>
      <c r="I39" s="6">
        <v>29820773</v>
      </c>
      <c r="J39" s="6"/>
      <c r="K39" s="6">
        <v>36745606727</v>
      </c>
      <c r="L39" s="6"/>
      <c r="M39" s="6">
        <v>0</v>
      </c>
      <c r="N39" s="6"/>
      <c r="O39" s="6">
        <v>0</v>
      </c>
      <c r="P39" s="6"/>
      <c r="Q39" s="6">
        <v>79717630</v>
      </c>
      <c r="R39" s="6"/>
      <c r="S39" s="6">
        <v>1396</v>
      </c>
      <c r="T39" s="6"/>
      <c r="U39" s="6">
        <v>107035063649</v>
      </c>
      <c r="V39" s="6"/>
      <c r="W39" s="6">
        <v>110623660901.694</v>
      </c>
      <c r="Y39" s="7" t="s">
        <v>74</v>
      </c>
    </row>
    <row r="40" spans="1:25" x14ac:dyDescent="0.55000000000000004">
      <c r="A40" s="3" t="s">
        <v>75</v>
      </c>
      <c r="C40" s="6">
        <v>15150332</v>
      </c>
      <c r="D40" s="6"/>
      <c r="E40" s="6">
        <v>156991524693</v>
      </c>
      <c r="F40" s="6"/>
      <c r="G40" s="6">
        <v>186294519679.302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15150332</v>
      </c>
      <c r="R40" s="6"/>
      <c r="S40" s="6">
        <v>12740</v>
      </c>
      <c r="T40" s="6"/>
      <c r="U40" s="6">
        <v>156991524693</v>
      </c>
      <c r="V40" s="6"/>
      <c r="W40" s="6">
        <v>191866789063.40399</v>
      </c>
      <c r="Y40" s="7" t="s">
        <v>76</v>
      </c>
    </row>
    <row r="41" spans="1:25" x14ac:dyDescent="0.55000000000000004">
      <c r="A41" s="3" t="s">
        <v>77</v>
      </c>
      <c r="C41" s="6">
        <v>4637174</v>
      </c>
      <c r="D41" s="6"/>
      <c r="E41" s="6">
        <v>22703004955</v>
      </c>
      <c r="F41" s="6"/>
      <c r="G41" s="6">
        <v>21545190075.907799</v>
      </c>
      <c r="H41" s="6"/>
      <c r="I41" s="6">
        <v>0</v>
      </c>
      <c r="J41" s="6"/>
      <c r="K41" s="6">
        <v>0</v>
      </c>
      <c r="L41" s="6"/>
      <c r="M41" s="6">
        <v>-4637174</v>
      </c>
      <c r="N41" s="6"/>
      <c r="O41" s="6">
        <v>22778657965</v>
      </c>
      <c r="P41" s="6"/>
      <c r="Q41" s="6">
        <v>0</v>
      </c>
      <c r="R41" s="6"/>
      <c r="S41" s="6">
        <v>0</v>
      </c>
      <c r="T41" s="6"/>
      <c r="U41" s="6">
        <v>0</v>
      </c>
      <c r="V41" s="6"/>
      <c r="W41" s="6">
        <v>0</v>
      </c>
      <c r="Y41" s="7" t="s">
        <v>40</v>
      </c>
    </row>
    <row r="42" spans="1:25" x14ac:dyDescent="0.55000000000000004">
      <c r="A42" s="3" t="s">
        <v>78</v>
      </c>
      <c r="C42" s="6">
        <v>19694479</v>
      </c>
      <c r="D42" s="6"/>
      <c r="E42" s="6">
        <v>220587277201</v>
      </c>
      <c r="F42" s="6"/>
      <c r="G42" s="6">
        <v>138215715760.647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19694479</v>
      </c>
      <c r="R42" s="6"/>
      <c r="S42" s="6">
        <v>9640</v>
      </c>
      <c r="T42" s="6"/>
      <c r="U42" s="6">
        <v>220587277201</v>
      </c>
      <c r="V42" s="6"/>
      <c r="W42" s="6">
        <v>188725141633.51801</v>
      </c>
      <c r="Y42" s="7" t="s">
        <v>79</v>
      </c>
    </row>
    <row r="43" spans="1:25" x14ac:dyDescent="0.55000000000000004">
      <c r="A43" s="3" t="s">
        <v>80</v>
      </c>
      <c r="C43" s="6">
        <v>18586166</v>
      </c>
      <c r="D43" s="6"/>
      <c r="E43" s="6">
        <v>164777441803</v>
      </c>
      <c r="F43" s="6"/>
      <c r="G43" s="6">
        <v>100507146018.912</v>
      </c>
      <c r="H43" s="6"/>
      <c r="I43" s="6">
        <v>0</v>
      </c>
      <c r="J43" s="6"/>
      <c r="K43" s="6">
        <v>0</v>
      </c>
      <c r="L43" s="6"/>
      <c r="M43" s="6">
        <v>-1500000</v>
      </c>
      <c r="N43" s="6"/>
      <c r="O43" s="6">
        <v>9965351343</v>
      </c>
      <c r="P43" s="6"/>
      <c r="Q43" s="6">
        <v>17086166</v>
      </c>
      <c r="R43" s="6"/>
      <c r="S43" s="6">
        <v>6130</v>
      </c>
      <c r="T43" s="6"/>
      <c r="U43" s="6">
        <v>151479047572</v>
      </c>
      <c r="V43" s="6"/>
      <c r="W43" s="6">
        <v>104115005304.399</v>
      </c>
      <c r="Y43" s="7" t="s">
        <v>81</v>
      </c>
    </row>
    <row r="44" spans="1:25" x14ac:dyDescent="0.55000000000000004">
      <c r="A44" s="3" t="s">
        <v>82</v>
      </c>
      <c r="C44" s="6">
        <v>59687567</v>
      </c>
      <c r="D44" s="6"/>
      <c r="E44" s="6">
        <v>199995406601</v>
      </c>
      <c r="F44" s="6"/>
      <c r="G44" s="6">
        <v>176217305149.759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59687567</v>
      </c>
      <c r="R44" s="6"/>
      <c r="S44" s="6">
        <v>3646</v>
      </c>
      <c r="T44" s="6"/>
      <c r="U44" s="6">
        <v>199995406601</v>
      </c>
      <c r="V44" s="6"/>
      <c r="W44" s="6">
        <v>216326025109.772</v>
      </c>
      <c r="Y44" s="7" t="s">
        <v>83</v>
      </c>
    </row>
    <row r="45" spans="1:25" x14ac:dyDescent="0.55000000000000004">
      <c r="A45" s="3" t="s">
        <v>84</v>
      </c>
      <c r="C45" s="6">
        <v>7415949</v>
      </c>
      <c r="D45" s="6"/>
      <c r="E45" s="6">
        <v>63303573753</v>
      </c>
      <c r="F45" s="6"/>
      <c r="G45" s="6">
        <v>70548356670.016495</v>
      </c>
      <c r="H45" s="6"/>
      <c r="I45" s="6">
        <v>10413686</v>
      </c>
      <c r="J45" s="6"/>
      <c r="K45" s="6">
        <v>2120997212</v>
      </c>
      <c r="L45" s="6"/>
      <c r="M45" s="6">
        <v>-841610</v>
      </c>
      <c r="N45" s="6"/>
      <c r="O45" s="6">
        <v>8359956629</v>
      </c>
      <c r="P45" s="6"/>
      <c r="Q45" s="6">
        <v>16988025</v>
      </c>
      <c r="R45" s="6"/>
      <c r="S45" s="6">
        <v>4559</v>
      </c>
      <c r="T45" s="6"/>
      <c r="U45" s="6">
        <v>58240470763</v>
      </c>
      <c r="V45" s="6"/>
      <c r="W45" s="6">
        <v>76987587959.4487</v>
      </c>
      <c r="Y45" s="7" t="s">
        <v>85</v>
      </c>
    </row>
    <row r="46" spans="1:25" x14ac:dyDescent="0.55000000000000004">
      <c r="A46" s="3" t="s">
        <v>86</v>
      </c>
      <c r="C46" s="6">
        <v>22314386</v>
      </c>
      <c r="D46" s="6"/>
      <c r="E46" s="6">
        <v>30306492558</v>
      </c>
      <c r="F46" s="6"/>
      <c r="G46" s="6">
        <v>33072788566.320301</v>
      </c>
      <c r="H46" s="6"/>
      <c r="I46" s="6">
        <v>70597819</v>
      </c>
      <c r="J46" s="6"/>
      <c r="K46" s="6">
        <v>39353277292</v>
      </c>
      <c r="L46" s="6"/>
      <c r="M46" s="6">
        <v>-28477023</v>
      </c>
      <c r="N46" s="6"/>
      <c r="O46" s="6">
        <v>45314699420</v>
      </c>
      <c r="P46" s="6"/>
      <c r="Q46" s="6">
        <v>64435182</v>
      </c>
      <c r="R46" s="6"/>
      <c r="S46" s="6">
        <v>1515</v>
      </c>
      <c r="T46" s="6"/>
      <c r="U46" s="6">
        <v>96534531478</v>
      </c>
      <c r="V46" s="6"/>
      <c r="W46" s="6">
        <v>97038465890.656494</v>
      </c>
      <c r="Y46" s="7" t="s">
        <v>87</v>
      </c>
    </row>
    <row r="47" spans="1:25" x14ac:dyDescent="0.55000000000000004">
      <c r="A47" s="3" t="s">
        <v>88</v>
      </c>
      <c r="C47" s="6">
        <v>18092307</v>
      </c>
      <c r="D47" s="6"/>
      <c r="E47" s="6">
        <v>147189286177</v>
      </c>
      <c r="F47" s="6"/>
      <c r="G47" s="6">
        <v>163300692582.01801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18092307</v>
      </c>
      <c r="R47" s="6"/>
      <c r="S47" s="6">
        <v>9520</v>
      </c>
      <c r="T47" s="6"/>
      <c r="U47" s="6">
        <v>147189286177</v>
      </c>
      <c r="V47" s="6"/>
      <c r="W47" s="6">
        <v>171213942002.29199</v>
      </c>
      <c r="Y47" s="7" t="s">
        <v>89</v>
      </c>
    </row>
    <row r="48" spans="1:25" x14ac:dyDescent="0.55000000000000004">
      <c r="A48" s="3" t="s">
        <v>90</v>
      </c>
      <c r="C48" s="6">
        <v>28839730</v>
      </c>
      <c r="D48" s="6"/>
      <c r="E48" s="6">
        <v>152418748416</v>
      </c>
      <c r="F48" s="6"/>
      <c r="G48" s="6">
        <v>131328720051.37601</v>
      </c>
      <c r="H48" s="6"/>
      <c r="I48" s="6">
        <v>0</v>
      </c>
      <c r="J48" s="6"/>
      <c r="K48" s="6">
        <v>0</v>
      </c>
      <c r="L48" s="6"/>
      <c r="M48" s="6">
        <v>-6000000</v>
      </c>
      <c r="N48" s="6"/>
      <c r="O48" s="6">
        <v>31774720423</v>
      </c>
      <c r="P48" s="6"/>
      <c r="Q48" s="6">
        <v>22839730</v>
      </c>
      <c r="R48" s="6"/>
      <c r="S48" s="6">
        <v>5230</v>
      </c>
      <c r="T48" s="6"/>
      <c r="U48" s="6">
        <v>120708587102</v>
      </c>
      <c r="V48" s="6"/>
      <c r="W48" s="6">
        <v>118741049761.995</v>
      </c>
      <c r="Y48" s="7" t="s">
        <v>91</v>
      </c>
    </row>
    <row r="49" spans="1:25" x14ac:dyDescent="0.55000000000000004">
      <c r="A49" s="3" t="s">
        <v>92</v>
      </c>
      <c r="C49" s="6">
        <v>19848922</v>
      </c>
      <c r="D49" s="6"/>
      <c r="E49" s="6">
        <v>93667583668</v>
      </c>
      <c r="F49" s="6"/>
      <c r="G49" s="6">
        <v>102185921514.12399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19848922</v>
      </c>
      <c r="R49" s="6"/>
      <c r="S49" s="6">
        <v>6590</v>
      </c>
      <c r="T49" s="6"/>
      <c r="U49" s="6">
        <v>93667583668</v>
      </c>
      <c r="V49" s="6"/>
      <c r="W49" s="6">
        <v>130026109823.91901</v>
      </c>
      <c r="Y49" s="7" t="s">
        <v>93</v>
      </c>
    </row>
    <row r="50" spans="1:25" x14ac:dyDescent="0.55000000000000004">
      <c r="A50" s="3" t="s">
        <v>94</v>
      </c>
      <c r="C50" s="6">
        <v>4800655</v>
      </c>
      <c r="D50" s="6"/>
      <c r="E50" s="6">
        <v>10212933581</v>
      </c>
      <c r="F50" s="6"/>
      <c r="G50" s="6">
        <v>10975809536.325001</v>
      </c>
      <c r="H50" s="6"/>
      <c r="I50" s="6">
        <v>0</v>
      </c>
      <c r="J50" s="6"/>
      <c r="K50" s="6">
        <v>0</v>
      </c>
      <c r="L50" s="6"/>
      <c r="M50" s="6">
        <v>-4800655</v>
      </c>
      <c r="N50" s="6"/>
      <c r="O50" s="6">
        <v>13233008740</v>
      </c>
      <c r="P50" s="6"/>
      <c r="Q50" s="6">
        <v>0</v>
      </c>
      <c r="R50" s="6"/>
      <c r="S50" s="6">
        <v>0</v>
      </c>
      <c r="T50" s="6"/>
      <c r="U50" s="6">
        <v>0</v>
      </c>
      <c r="V50" s="6"/>
      <c r="W50" s="6">
        <v>0</v>
      </c>
      <c r="Y50" s="7" t="s">
        <v>40</v>
      </c>
    </row>
    <row r="51" spans="1:25" x14ac:dyDescent="0.55000000000000004">
      <c r="A51" s="3" t="s">
        <v>95</v>
      </c>
      <c r="C51" s="6">
        <v>4360630</v>
      </c>
      <c r="D51" s="6"/>
      <c r="E51" s="6">
        <v>62745485000</v>
      </c>
      <c r="F51" s="6"/>
      <c r="G51" s="6">
        <v>64543448504.834999</v>
      </c>
      <c r="H51" s="6"/>
      <c r="I51" s="6">
        <v>1241101</v>
      </c>
      <c r="J51" s="6"/>
      <c r="K51" s="6">
        <v>20047486507</v>
      </c>
      <c r="L51" s="6"/>
      <c r="M51" s="6">
        <v>0</v>
      </c>
      <c r="N51" s="6"/>
      <c r="O51" s="6">
        <v>0</v>
      </c>
      <c r="P51" s="6"/>
      <c r="Q51" s="6">
        <v>5601731</v>
      </c>
      <c r="R51" s="6"/>
      <c r="S51" s="6">
        <v>18380</v>
      </c>
      <c r="T51" s="6"/>
      <c r="U51" s="6">
        <v>82792971507</v>
      </c>
      <c r="V51" s="6"/>
      <c r="W51" s="6">
        <v>102347204876.10899</v>
      </c>
      <c r="Y51" s="7" t="s">
        <v>96</v>
      </c>
    </row>
    <row r="52" spans="1:25" x14ac:dyDescent="0.55000000000000004">
      <c r="A52" s="3" t="s">
        <v>97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2000000</v>
      </c>
      <c r="J52" s="6"/>
      <c r="K52" s="6">
        <v>11110078800</v>
      </c>
      <c r="L52" s="6"/>
      <c r="M52" s="6">
        <v>0</v>
      </c>
      <c r="N52" s="6"/>
      <c r="O52" s="6">
        <v>0</v>
      </c>
      <c r="P52" s="6"/>
      <c r="Q52" s="6">
        <v>2000000</v>
      </c>
      <c r="R52" s="6"/>
      <c r="S52" s="6">
        <v>6580</v>
      </c>
      <c r="T52" s="6"/>
      <c r="U52" s="6">
        <v>11110078800</v>
      </c>
      <c r="V52" s="6"/>
      <c r="W52" s="6">
        <v>13081698000</v>
      </c>
      <c r="Y52" s="7" t="s">
        <v>98</v>
      </c>
    </row>
    <row r="53" spans="1:25" x14ac:dyDescent="0.55000000000000004">
      <c r="A53" s="3" t="s">
        <v>99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500000</v>
      </c>
      <c r="J53" s="6"/>
      <c r="K53" s="6">
        <v>7421732820</v>
      </c>
      <c r="L53" s="6"/>
      <c r="M53" s="6">
        <v>0</v>
      </c>
      <c r="N53" s="6"/>
      <c r="O53" s="6">
        <v>0</v>
      </c>
      <c r="P53" s="6"/>
      <c r="Q53" s="6">
        <v>500000</v>
      </c>
      <c r="R53" s="6"/>
      <c r="S53" s="6">
        <v>18270</v>
      </c>
      <c r="T53" s="6"/>
      <c r="U53" s="6">
        <v>7421732820</v>
      </c>
      <c r="V53" s="6"/>
      <c r="W53" s="6">
        <v>9080646750</v>
      </c>
      <c r="Y53" s="7" t="s">
        <v>100</v>
      </c>
    </row>
    <row r="54" spans="1:25" x14ac:dyDescent="0.55000000000000004">
      <c r="A54" s="3" t="s">
        <v>101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44858978</v>
      </c>
      <c r="J54" s="6"/>
      <c r="K54" s="6">
        <v>66946805231</v>
      </c>
      <c r="L54" s="6"/>
      <c r="M54" s="6">
        <v>-44858978</v>
      </c>
      <c r="N54" s="6"/>
      <c r="O54" s="6">
        <v>0</v>
      </c>
      <c r="P54" s="6"/>
      <c r="Q54" s="6">
        <v>0</v>
      </c>
      <c r="R54" s="6"/>
      <c r="S54" s="6">
        <v>0</v>
      </c>
      <c r="T54" s="6"/>
      <c r="U54" s="6">
        <v>0</v>
      </c>
      <c r="V54" s="6"/>
      <c r="W54" s="6">
        <v>0</v>
      </c>
      <c r="Y54" s="7" t="s">
        <v>40</v>
      </c>
    </row>
    <row r="55" spans="1:25" x14ac:dyDescent="0.55000000000000004">
      <c r="A55" s="3" t="s">
        <v>102</v>
      </c>
      <c r="C55" s="3" t="s">
        <v>102</v>
      </c>
      <c r="E55" s="8">
        <f>SUM(E9:E54)</f>
        <v>5643983108201</v>
      </c>
      <c r="F55" s="9"/>
      <c r="G55" s="8">
        <f>SUM(G9:G54)</f>
        <v>6324755251004.6611</v>
      </c>
      <c r="H55" s="9"/>
      <c r="I55" s="9" t="s">
        <v>102</v>
      </c>
      <c r="J55" s="9"/>
      <c r="K55" s="8">
        <f>SUM(K9:K54)</f>
        <v>406146854618</v>
      </c>
      <c r="L55" s="9"/>
      <c r="M55" s="9" t="s">
        <v>102</v>
      </c>
      <c r="N55" s="9"/>
      <c r="O55" s="8">
        <f>SUM(O9:O54)</f>
        <v>747012728039</v>
      </c>
      <c r="P55" s="9"/>
      <c r="Q55" s="9" t="s">
        <v>102</v>
      </c>
      <c r="R55" s="9"/>
      <c r="S55" s="9" t="s">
        <v>102</v>
      </c>
      <c r="T55" s="9"/>
      <c r="U55" s="8">
        <f>SUM(U9:U54)</f>
        <v>5411166649116</v>
      </c>
      <c r="V55" s="9"/>
      <c r="W55" s="8">
        <f>SUM(W9:W54)</f>
        <v>6903210250759.1514</v>
      </c>
      <c r="X55" s="9"/>
      <c r="Y55" s="10" t="s">
        <v>103</v>
      </c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53"/>
  <sheetViews>
    <sheetView rightToLeft="1" topLeftCell="A35" workbookViewId="0">
      <selection activeCell="M43" sqref="M43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1" style="3" customWidth="1"/>
    <col min="8" max="8" width="1" style="3" customWidth="1"/>
    <col min="9" max="9" width="28" style="3" customWidth="1"/>
    <col min="10" max="10" width="1" style="3" customWidth="1"/>
    <col min="11" max="11" width="19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16.5703125" style="3" bestFit="1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138</v>
      </c>
      <c r="B3" s="1" t="s">
        <v>138</v>
      </c>
      <c r="C3" s="1" t="s">
        <v>138</v>
      </c>
      <c r="D3" s="1" t="s">
        <v>138</v>
      </c>
      <c r="E3" s="1" t="s">
        <v>138</v>
      </c>
      <c r="F3" s="1" t="s">
        <v>138</v>
      </c>
      <c r="G3" s="1" t="s">
        <v>138</v>
      </c>
      <c r="H3" s="1" t="s">
        <v>138</v>
      </c>
      <c r="I3" s="1" t="s">
        <v>138</v>
      </c>
      <c r="J3" s="1" t="s">
        <v>138</v>
      </c>
      <c r="K3" s="1" t="s">
        <v>138</v>
      </c>
      <c r="L3" s="1" t="s">
        <v>138</v>
      </c>
      <c r="M3" s="1" t="s">
        <v>138</v>
      </c>
      <c r="N3" s="1" t="s">
        <v>138</v>
      </c>
      <c r="O3" s="1" t="s">
        <v>138</v>
      </c>
      <c r="P3" s="1" t="s">
        <v>138</v>
      </c>
      <c r="Q3" s="1" t="s">
        <v>138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140</v>
      </c>
      <c r="D6" s="2" t="s">
        <v>140</v>
      </c>
      <c r="E6" s="2" t="s">
        <v>140</v>
      </c>
      <c r="F6" s="2" t="s">
        <v>140</v>
      </c>
      <c r="G6" s="2" t="s">
        <v>140</v>
      </c>
      <c r="H6" s="2" t="s">
        <v>140</v>
      </c>
      <c r="I6" s="2" t="s">
        <v>140</v>
      </c>
      <c r="K6" s="2" t="s">
        <v>141</v>
      </c>
      <c r="L6" s="2" t="s">
        <v>141</v>
      </c>
      <c r="M6" s="2" t="s">
        <v>141</v>
      </c>
      <c r="N6" s="2" t="s">
        <v>141</v>
      </c>
      <c r="O6" s="2" t="s">
        <v>141</v>
      </c>
      <c r="P6" s="2" t="s">
        <v>141</v>
      </c>
      <c r="Q6" s="2" t="s">
        <v>141</v>
      </c>
    </row>
    <row r="7" spans="1:17" ht="24.75" x14ac:dyDescent="0.55000000000000004">
      <c r="A7" s="2" t="s">
        <v>3</v>
      </c>
      <c r="C7" s="2" t="s">
        <v>7</v>
      </c>
      <c r="E7" s="2" t="s">
        <v>171</v>
      </c>
      <c r="G7" s="2" t="s">
        <v>172</v>
      </c>
      <c r="I7" s="2" t="s">
        <v>174</v>
      </c>
      <c r="K7" s="2" t="s">
        <v>7</v>
      </c>
      <c r="M7" s="2" t="s">
        <v>171</v>
      </c>
      <c r="O7" s="2" t="s">
        <v>172</v>
      </c>
      <c r="Q7" s="2" t="s">
        <v>174</v>
      </c>
    </row>
    <row r="8" spans="1:17" x14ac:dyDescent="0.55000000000000004">
      <c r="A8" s="3" t="s">
        <v>43</v>
      </c>
      <c r="C8" s="6">
        <v>3832038</v>
      </c>
      <c r="D8" s="6"/>
      <c r="E8" s="6">
        <v>48798570275</v>
      </c>
      <c r="F8" s="6"/>
      <c r="G8" s="6">
        <v>40986993247</v>
      </c>
      <c r="H8" s="6"/>
      <c r="I8" s="6">
        <f>E8-G8</f>
        <v>7811577028</v>
      </c>
      <c r="J8" s="6"/>
      <c r="K8" s="6">
        <v>3832038</v>
      </c>
      <c r="L8" s="6"/>
      <c r="M8" s="6">
        <v>48798570275</v>
      </c>
      <c r="N8" s="6"/>
      <c r="O8" s="6">
        <v>40986993247</v>
      </c>
      <c r="P8" s="6"/>
      <c r="Q8" s="6">
        <f>M8-O8</f>
        <v>7811577028</v>
      </c>
    </row>
    <row r="9" spans="1:17" x14ac:dyDescent="0.55000000000000004">
      <c r="A9" s="3" t="s">
        <v>80</v>
      </c>
      <c r="C9" s="6">
        <v>1500000</v>
      </c>
      <c r="D9" s="6"/>
      <c r="E9" s="6">
        <v>9965351343</v>
      </c>
      <c r="F9" s="6"/>
      <c r="G9" s="6">
        <v>9572701540</v>
      </c>
      <c r="H9" s="6"/>
      <c r="I9" s="6">
        <f t="shared" ref="I9:I46" si="0">E9-G9</f>
        <v>392649803</v>
      </c>
      <c r="J9" s="6"/>
      <c r="K9" s="6">
        <v>1500000</v>
      </c>
      <c r="L9" s="6"/>
      <c r="M9" s="6">
        <v>9965351343</v>
      </c>
      <c r="N9" s="6"/>
      <c r="O9" s="6">
        <v>9572701540</v>
      </c>
      <c r="P9" s="6"/>
      <c r="Q9" s="6">
        <f t="shared" ref="Q9:Q46" si="1">M9-O9</f>
        <v>392649803</v>
      </c>
    </row>
    <row r="10" spans="1:17" x14ac:dyDescent="0.55000000000000004">
      <c r="A10" s="3" t="s">
        <v>57</v>
      </c>
      <c r="C10" s="6">
        <v>5000000</v>
      </c>
      <c r="D10" s="6"/>
      <c r="E10" s="6">
        <v>25333215341</v>
      </c>
      <c r="F10" s="6"/>
      <c r="G10" s="6">
        <v>24203781278</v>
      </c>
      <c r="H10" s="6"/>
      <c r="I10" s="6">
        <f t="shared" si="0"/>
        <v>1129434063</v>
      </c>
      <c r="J10" s="6"/>
      <c r="K10" s="6">
        <v>5000000</v>
      </c>
      <c r="L10" s="6"/>
      <c r="M10" s="6">
        <v>25333215341</v>
      </c>
      <c r="N10" s="6"/>
      <c r="O10" s="6">
        <v>24203781278</v>
      </c>
      <c r="P10" s="6"/>
      <c r="Q10" s="6">
        <f t="shared" si="1"/>
        <v>1129434063</v>
      </c>
    </row>
    <row r="11" spans="1:17" x14ac:dyDescent="0.55000000000000004">
      <c r="A11" s="3" t="s">
        <v>90</v>
      </c>
      <c r="C11" s="6">
        <v>6000000</v>
      </c>
      <c r="D11" s="6"/>
      <c r="E11" s="6">
        <v>31774720423</v>
      </c>
      <c r="F11" s="6"/>
      <c r="G11" s="6">
        <v>22676268660</v>
      </c>
      <c r="H11" s="6"/>
      <c r="I11" s="6">
        <f t="shared" si="0"/>
        <v>9098451763</v>
      </c>
      <c r="J11" s="6"/>
      <c r="K11" s="6">
        <v>6000000</v>
      </c>
      <c r="L11" s="6"/>
      <c r="M11" s="6">
        <v>31774720423</v>
      </c>
      <c r="N11" s="6"/>
      <c r="O11" s="6">
        <v>22676268660</v>
      </c>
      <c r="P11" s="6"/>
      <c r="Q11" s="6">
        <f t="shared" si="1"/>
        <v>9098451763</v>
      </c>
    </row>
    <row r="12" spans="1:17" x14ac:dyDescent="0.55000000000000004">
      <c r="A12" s="3" t="s">
        <v>84</v>
      </c>
      <c r="C12" s="6">
        <v>841610</v>
      </c>
      <c r="D12" s="6"/>
      <c r="E12" s="6">
        <v>8359956629</v>
      </c>
      <c r="F12" s="6"/>
      <c r="G12" s="6">
        <v>7184100202</v>
      </c>
      <c r="H12" s="6"/>
      <c r="I12" s="6">
        <f t="shared" si="0"/>
        <v>1175856427</v>
      </c>
      <c r="J12" s="6"/>
      <c r="K12" s="6">
        <v>1908959</v>
      </c>
      <c r="L12" s="6"/>
      <c r="M12" s="6">
        <v>18041629680</v>
      </c>
      <c r="N12" s="6"/>
      <c r="O12" s="6">
        <v>16295139955</v>
      </c>
      <c r="P12" s="6"/>
      <c r="Q12" s="6">
        <f t="shared" si="1"/>
        <v>1746489725</v>
      </c>
    </row>
    <row r="13" spans="1:17" x14ac:dyDescent="0.55000000000000004">
      <c r="A13" s="3" t="s">
        <v>39</v>
      </c>
      <c r="C13" s="6">
        <v>4091079</v>
      </c>
      <c r="D13" s="6"/>
      <c r="E13" s="6">
        <v>113066727143</v>
      </c>
      <c r="F13" s="6"/>
      <c r="G13" s="6">
        <v>67670505010</v>
      </c>
      <c r="H13" s="6"/>
      <c r="I13" s="6">
        <f t="shared" si="0"/>
        <v>45396222133</v>
      </c>
      <c r="J13" s="6"/>
      <c r="K13" s="6">
        <v>4091079</v>
      </c>
      <c r="L13" s="6"/>
      <c r="M13" s="6">
        <v>113066727143</v>
      </c>
      <c r="N13" s="6"/>
      <c r="O13" s="6">
        <v>67670505010</v>
      </c>
      <c r="P13" s="6"/>
      <c r="Q13" s="6">
        <f t="shared" si="1"/>
        <v>45396222133</v>
      </c>
    </row>
    <row r="14" spans="1:17" x14ac:dyDescent="0.55000000000000004">
      <c r="A14" s="3" t="s">
        <v>55</v>
      </c>
      <c r="C14" s="6">
        <v>5028372</v>
      </c>
      <c r="D14" s="6"/>
      <c r="E14" s="6">
        <v>65574056058</v>
      </c>
      <c r="F14" s="6"/>
      <c r="G14" s="6">
        <v>55198590701</v>
      </c>
      <c r="H14" s="6"/>
      <c r="I14" s="6">
        <f t="shared" si="0"/>
        <v>10375465357</v>
      </c>
      <c r="J14" s="6"/>
      <c r="K14" s="6">
        <v>5028372</v>
      </c>
      <c r="L14" s="6"/>
      <c r="M14" s="6">
        <v>65574056058</v>
      </c>
      <c r="N14" s="6"/>
      <c r="O14" s="6">
        <v>55198590701</v>
      </c>
      <c r="P14" s="6"/>
      <c r="Q14" s="6">
        <f t="shared" si="1"/>
        <v>10375465357</v>
      </c>
    </row>
    <row r="15" spans="1:17" x14ac:dyDescent="0.55000000000000004">
      <c r="A15" s="3" t="s">
        <v>27</v>
      </c>
      <c r="C15" s="6">
        <v>13268573</v>
      </c>
      <c r="D15" s="6"/>
      <c r="E15" s="6">
        <v>58217870841</v>
      </c>
      <c r="F15" s="6"/>
      <c r="G15" s="6">
        <v>61014531695</v>
      </c>
      <c r="H15" s="6"/>
      <c r="I15" s="6">
        <f t="shared" si="0"/>
        <v>-2796660854</v>
      </c>
      <c r="J15" s="6"/>
      <c r="K15" s="6">
        <v>28568573</v>
      </c>
      <c r="L15" s="6"/>
      <c r="M15" s="6">
        <v>126186859745</v>
      </c>
      <c r="N15" s="6"/>
      <c r="O15" s="6">
        <v>134913525962</v>
      </c>
      <c r="P15" s="6"/>
      <c r="Q15" s="6">
        <f t="shared" si="1"/>
        <v>-8726666217</v>
      </c>
    </row>
    <row r="16" spans="1:17" x14ac:dyDescent="0.55000000000000004">
      <c r="A16" s="3" t="s">
        <v>59</v>
      </c>
      <c r="C16" s="6">
        <v>2649739</v>
      </c>
      <c r="D16" s="6"/>
      <c r="E16" s="6">
        <v>25115714021</v>
      </c>
      <c r="F16" s="6"/>
      <c r="G16" s="6">
        <v>17243743556</v>
      </c>
      <c r="H16" s="6"/>
      <c r="I16" s="6">
        <f t="shared" si="0"/>
        <v>7871970465</v>
      </c>
      <c r="J16" s="6"/>
      <c r="K16" s="6">
        <v>4672586</v>
      </c>
      <c r="L16" s="6"/>
      <c r="M16" s="6">
        <v>42644627511</v>
      </c>
      <c r="N16" s="6"/>
      <c r="O16" s="6">
        <v>33010939091</v>
      </c>
      <c r="P16" s="6"/>
      <c r="Q16" s="6">
        <f t="shared" si="1"/>
        <v>9633688420</v>
      </c>
    </row>
    <row r="17" spans="1:17" x14ac:dyDescent="0.55000000000000004">
      <c r="A17" s="3" t="s">
        <v>19</v>
      </c>
      <c r="C17" s="6">
        <v>18945907</v>
      </c>
      <c r="D17" s="6"/>
      <c r="E17" s="6">
        <v>44349769478</v>
      </c>
      <c r="F17" s="6"/>
      <c r="G17" s="6">
        <v>31300743266</v>
      </c>
      <c r="H17" s="6"/>
      <c r="I17" s="6">
        <f t="shared" si="0"/>
        <v>13049026212</v>
      </c>
      <c r="J17" s="6"/>
      <c r="K17" s="6">
        <v>28620474</v>
      </c>
      <c r="L17" s="6"/>
      <c r="M17" s="6">
        <v>65468237804</v>
      </c>
      <c r="N17" s="6"/>
      <c r="O17" s="6">
        <v>47284202788</v>
      </c>
      <c r="P17" s="6"/>
      <c r="Q17" s="6">
        <f t="shared" si="1"/>
        <v>18184035016</v>
      </c>
    </row>
    <row r="18" spans="1:17" x14ac:dyDescent="0.55000000000000004">
      <c r="A18" s="3" t="s">
        <v>31</v>
      </c>
      <c r="C18" s="6">
        <v>1</v>
      </c>
      <c r="D18" s="6"/>
      <c r="E18" s="6">
        <v>1</v>
      </c>
      <c r="F18" s="6"/>
      <c r="G18" s="6">
        <v>1894</v>
      </c>
      <c r="H18" s="6"/>
      <c r="I18" s="6">
        <f t="shared" si="0"/>
        <v>-1893</v>
      </c>
      <c r="J18" s="6"/>
      <c r="K18" s="6">
        <v>1</v>
      </c>
      <c r="L18" s="6"/>
      <c r="M18" s="6">
        <v>1</v>
      </c>
      <c r="N18" s="6"/>
      <c r="O18" s="6">
        <v>1894</v>
      </c>
      <c r="P18" s="6"/>
      <c r="Q18" s="6">
        <f t="shared" si="1"/>
        <v>-1893</v>
      </c>
    </row>
    <row r="19" spans="1:17" x14ac:dyDescent="0.55000000000000004">
      <c r="A19" s="3" t="s">
        <v>23</v>
      </c>
      <c r="C19" s="6">
        <v>44939120</v>
      </c>
      <c r="D19" s="6"/>
      <c r="E19" s="6">
        <v>131417024697</v>
      </c>
      <c r="F19" s="6"/>
      <c r="G19" s="6">
        <v>94898101120</v>
      </c>
      <c r="H19" s="6"/>
      <c r="I19" s="6">
        <f t="shared" si="0"/>
        <v>36518923577</v>
      </c>
      <c r="J19" s="6"/>
      <c r="K19" s="6">
        <v>80223279</v>
      </c>
      <c r="L19" s="6"/>
      <c r="M19" s="6">
        <v>210339527199</v>
      </c>
      <c r="N19" s="6"/>
      <c r="O19" s="6">
        <v>169883141195</v>
      </c>
      <c r="P19" s="6"/>
      <c r="Q19" s="6">
        <f t="shared" si="1"/>
        <v>40456386004</v>
      </c>
    </row>
    <row r="20" spans="1:17" x14ac:dyDescent="0.55000000000000004">
      <c r="A20" s="3" t="s">
        <v>77</v>
      </c>
      <c r="C20" s="6">
        <v>4637174</v>
      </c>
      <c r="D20" s="6"/>
      <c r="E20" s="6">
        <v>22778657965</v>
      </c>
      <c r="F20" s="6"/>
      <c r="G20" s="6">
        <v>21547311915</v>
      </c>
      <c r="H20" s="6"/>
      <c r="I20" s="6">
        <f t="shared" si="0"/>
        <v>1231346050</v>
      </c>
      <c r="J20" s="6"/>
      <c r="K20" s="6">
        <v>65478504</v>
      </c>
      <c r="L20" s="6"/>
      <c r="M20" s="6">
        <v>304960617739</v>
      </c>
      <c r="N20" s="6"/>
      <c r="O20" s="6">
        <v>304755163396</v>
      </c>
      <c r="P20" s="6"/>
      <c r="Q20" s="6">
        <f t="shared" si="1"/>
        <v>205454343</v>
      </c>
    </row>
    <row r="21" spans="1:17" x14ac:dyDescent="0.55000000000000004">
      <c r="A21" s="3" t="s">
        <v>48</v>
      </c>
      <c r="C21" s="6">
        <v>34312060</v>
      </c>
      <c r="D21" s="6"/>
      <c r="E21" s="6">
        <v>45201758468</v>
      </c>
      <c r="F21" s="6"/>
      <c r="G21" s="6">
        <v>35373313925</v>
      </c>
      <c r="H21" s="6"/>
      <c r="I21" s="6">
        <f t="shared" si="0"/>
        <v>9828444543</v>
      </c>
      <c r="J21" s="6"/>
      <c r="K21" s="6">
        <v>116244634</v>
      </c>
      <c r="L21" s="6"/>
      <c r="M21" s="6">
        <v>139165619895</v>
      </c>
      <c r="N21" s="6"/>
      <c r="O21" s="6">
        <v>119581066166</v>
      </c>
      <c r="P21" s="6"/>
      <c r="Q21" s="6">
        <f t="shared" si="1"/>
        <v>19584553729</v>
      </c>
    </row>
    <row r="22" spans="1:17" x14ac:dyDescent="0.55000000000000004">
      <c r="A22" s="3" t="s">
        <v>33</v>
      </c>
      <c r="C22" s="6">
        <v>10147696</v>
      </c>
      <c r="D22" s="6"/>
      <c r="E22" s="6">
        <v>58511627196</v>
      </c>
      <c r="F22" s="6"/>
      <c r="G22" s="6">
        <v>42006066251</v>
      </c>
      <c r="H22" s="6"/>
      <c r="I22" s="6">
        <f t="shared" si="0"/>
        <v>16505560945</v>
      </c>
      <c r="J22" s="6"/>
      <c r="K22" s="6">
        <v>18885772</v>
      </c>
      <c r="L22" s="6"/>
      <c r="M22" s="6">
        <v>121428987703</v>
      </c>
      <c r="N22" s="6"/>
      <c r="O22" s="6">
        <v>92482566582</v>
      </c>
      <c r="P22" s="6"/>
      <c r="Q22" s="6">
        <f t="shared" si="1"/>
        <v>28946421121</v>
      </c>
    </row>
    <row r="23" spans="1:17" x14ac:dyDescent="0.55000000000000004">
      <c r="A23" s="3" t="s">
        <v>101</v>
      </c>
      <c r="C23" s="6">
        <v>44858978</v>
      </c>
      <c r="D23" s="6"/>
      <c r="E23" s="6">
        <v>66946805231</v>
      </c>
      <c r="F23" s="6"/>
      <c r="G23" s="6">
        <v>66946805231</v>
      </c>
      <c r="H23" s="6"/>
      <c r="I23" s="6">
        <f t="shared" si="0"/>
        <v>0</v>
      </c>
      <c r="J23" s="6"/>
      <c r="K23" s="6">
        <v>44858978</v>
      </c>
      <c r="L23" s="6"/>
      <c r="M23" s="6">
        <v>66946805231</v>
      </c>
      <c r="N23" s="6"/>
      <c r="O23" s="6">
        <v>66946805231</v>
      </c>
      <c r="P23" s="6"/>
      <c r="Q23" s="6">
        <f t="shared" si="1"/>
        <v>0</v>
      </c>
    </row>
    <row r="24" spans="1:17" x14ac:dyDescent="0.55000000000000004">
      <c r="A24" s="3" t="s">
        <v>94</v>
      </c>
      <c r="C24" s="6">
        <v>4800655</v>
      </c>
      <c r="D24" s="6"/>
      <c r="E24" s="6">
        <v>13233008740</v>
      </c>
      <c r="F24" s="6"/>
      <c r="G24" s="6">
        <v>10212933581</v>
      </c>
      <c r="H24" s="6"/>
      <c r="I24" s="6">
        <f t="shared" si="0"/>
        <v>3020075159</v>
      </c>
      <c r="J24" s="6"/>
      <c r="K24" s="6">
        <v>7201311</v>
      </c>
      <c r="L24" s="6"/>
      <c r="M24" s="6">
        <v>19019961110</v>
      </c>
      <c r="N24" s="6"/>
      <c r="O24" s="6">
        <v>15255075279</v>
      </c>
      <c r="P24" s="6"/>
      <c r="Q24" s="6">
        <f t="shared" si="1"/>
        <v>3764885831</v>
      </c>
    </row>
    <row r="25" spans="1:17" x14ac:dyDescent="0.55000000000000004">
      <c r="A25" s="3" t="s">
        <v>86</v>
      </c>
      <c r="C25" s="6">
        <v>28477023</v>
      </c>
      <c r="D25" s="6"/>
      <c r="E25" s="6">
        <v>45314699420</v>
      </c>
      <c r="F25" s="6"/>
      <c r="G25" s="6">
        <v>40072043603</v>
      </c>
      <c r="H25" s="6"/>
      <c r="I25" s="6">
        <f t="shared" si="0"/>
        <v>5242655817</v>
      </c>
      <c r="J25" s="6"/>
      <c r="K25" s="6">
        <v>107955356</v>
      </c>
      <c r="L25" s="6"/>
      <c r="M25" s="6">
        <v>188370603488</v>
      </c>
      <c r="N25" s="6"/>
      <c r="O25" s="6">
        <v>163959397396</v>
      </c>
      <c r="P25" s="6"/>
      <c r="Q25" s="6">
        <f t="shared" si="1"/>
        <v>24411206092</v>
      </c>
    </row>
    <row r="26" spans="1:17" x14ac:dyDescent="0.55000000000000004">
      <c r="A26" s="3" t="s">
        <v>75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207668</v>
      </c>
      <c r="L26" s="6"/>
      <c r="M26" s="6">
        <v>2152562133</v>
      </c>
      <c r="N26" s="6"/>
      <c r="O26" s="6">
        <v>2270906634</v>
      </c>
      <c r="P26" s="6"/>
      <c r="Q26" s="6">
        <f t="shared" si="1"/>
        <v>-118344501</v>
      </c>
    </row>
    <row r="27" spans="1:17" x14ac:dyDescent="0.55000000000000004">
      <c r="A27" s="3" t="s">
        <v>53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5620813</v>
      </c>
      <c r="L27" s="6"/>
      <c r="M27" s="6">
        <v>29357746374</v>
      </c>
      <c r="N27" s="6"/>
      <c r="O27" s="6">
        <v>39116864204</v>
      </c>
      <c r="P27" s="6"/>
      <c r="Q27" s="6">
        <f t="shared" si="1"/>
        <v>-9759117830</v>
      </c>
    </row>
    <row r="28" spans="1:17" x14ac:dyDescent="0.55000000000000004">
      <c r="A28" s="3" t="s">
        <v>175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10968660</v>
      </c>
      <c r="L28" s="6"/>
      <c r="M28" s="6">
        <v>39718003554</v>
      </c>
      <c r="N28" s="6"/>
      <c r="O28" s="6">
        <v>38194597844</v>
      </c>
      <c r="P28" s="6"/>
      <c r="Q28" s="6">
        <f t="shared" si="1"/>
        <v>1523405710</v>
      </c>
    </row>
    <row r="29" spans="1:17" x14ac:dyDescent="0.55000000000000004">
      <c r="A29" s="3" t="s">
        <v>176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5679000</v>
      </c>
      <c r="L29" s="6"/>
      <c r="M29" s="6">
        <v>48351006000</v>
      </c>
      <c r="N29" s="6"/>
      <c r="O29" s="6">
        <v>57185976793</v>
      </c>
      <c r="P29" s="6"/>
      <c r="Q29" s="6">
        <f t="shared" si="1"/>
        <v>-8834970793</v>
      </c>
    </row>
    <row r="30" spans="1:17" x14ac:dyDescent="0.55000000000000004">
      <c r="A30" s="3" t="s">
        <v>177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312500</v>
      </c>
      <c r="L30" s="6"/>
      <c r="M30" s="6">
        <v>2505026589</v>
      </c>
      <c r="N30" s="6"/>
      <c r="O30" s="6">
        <v>2624913281</v>
      </c>
      <c r="P30" s="6"/>
      <c r="Q30" s="6">
        <f t="shared" si="1"/>
        <v>-119886692</v>
      </c>
    </row>
    <row r="31" spans="1:17" x14ac:dyDescent="0.55000000000000004">
      <c r="A31" s="3" t="s">
        <v>63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1412648</v>
      </c>
      <c r="L31" s="6"/>
      <c r="M31" s="6">
        <v>67244622487</v>
      </c>
      <c r="N31" s="6"/>
      <c r="O31" s="6">
        <v>42548555317</v>
      </c>
      <c r="P31" s="6"/>
      <c r="Q31" s="6">
        <f t="shared" si="1"/>
        <v>24696067170</v>
      </c>
    </row>
    <row r="32" spans="1:17" x14ac:dyDescent="0.55000000000000004">
      <c r="A32" s="3" t="s">
        <v>92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2000000</v>
      </c>
      <c r="L32" s="6"/>
      <c r="M32" s="6">
        <v>10103839986</v>
      </c>
      <c r="N32" s="6"/>
      <c r="O32" s="6">
        <v>9403712995</v>
      </c>
      <c r="P32" s="6"/>
      <c r="Q32" s="6">
        <f t="shared" si="1"/>
        <v>700126991</v>
      </c>
    </row>
    <row r="33" spans="1:19" x14ac:dyDescent="0.55000000000000004">
      <c r="A33" s="3" t="s">
        <v>178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365000</v>
      </c>
      <c r="L33" s="6"/>
      <c r="M33" s="6">
        <v>43304861872</v>
      </c>
      <c r="N33" s="6"/>
      <c r="O33" s="6">
        <v>43304402981</v>
      </c>
      <c r="P33" s="6"/>
      <c r="Q33" s="6">
        <f t="shared" si="1"/>
        <v>458891</v>
      </c>
    </row>
    <row r="34" spans="1:19" x14ac:dyDescent="0.55000000000000004">
      <c r="A34" s="3" t="s">
        <v>179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681317</v>
      </c>
      <c r="L34" s="6"/>
      <c r="M34" s="6">
        <v>3865880347</v>
      </c>
      <c r="N34" s="6"/>
      <c r="O34" s="6">
        <v>3792673717</v>
      </c>
      <c r="P34" s="6"/>
      <c r="Q34" s="6">
        <f t="shared" si="1"/>
        <v>73206630</v>
      </c>
    </row>
    <row r="35" spans="1:19" x14ac:dyDescent="0.55000000000000004">
      <c r="A35" s="3" t="s">
        <v>25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1562499</v>
      </c>
      <c r="L35" s="6"/>
      <c r="M35" s="6">
        <v>5124013873</v>
      </c>
      <c r="N35" s="6"/>
      <c r="O35" s="6">
        <v>3786244871</v>
      </c>
      <c r="P35" s="6"/>
      <c r="Q35" s="6">
        <f t="shared" si="1"/>
        <v>1337769002</v>
      </c>
    </row>
    <row r="36" spans="1:19" x14ac:dyDescent="0.55000000000000004">
      <c r="A36" s="3" t="s">
        <v>180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492473</v>
      </c>
      <c r="L36" s="6"/>
      <c r="M36" s="6">
        <v>4770175293</v>
      </c>
      <c r="N36" s="6"/>
      <c r="O36" s="6">
        <v>4454839349</v>
      </c>
      <c r="P36" s="6"/>
      <c r="Q36" s="6">
        <f t="shared" si="1"/>
        <v>315335944</v>
      </c>
    </row>
    <row r="37" spans="1:19" x14ac:dyDescent="0.55000000000000004">
      <c r="A37" s="3" t="s">
        <v>21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29000000</v>
      </c>
      <c r="L37" s="6"/>
      <c r="M37" s="6">
        <v>61094313413</v>
      </c>
      <c r="N37" s="6"/>
      <c r="O37" s="6">
        <v>53241809208</v>
      </c>
      <c r="P37" s="6"/>
      <c r="Q37" s="6">
        <f t="shared" si="1"/>
        <v>7852504205</v>
      </c>
    </row>
    <row r="38" spans="1:19" x14ac:dyDescent="0.55000000000000004">
      <c r="A38" s="3" t="s">
        <v>168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250000</v>
      </c>
      <c r="L38" s="6"/>
      <c r="M38" s="6">
        <v>5696504095</v>
      </c>
      <c r="N38" s="6"/>
      <c r="O38" s="6">
        <v>4481815776</v>
      </c>
      <c r="P38" s="6"/>
      <c r="Q38" s="6">
        <f t="shared" si="1"/>
        <v>1214688319</v>
      </c>
    </row>
    <row r="39" spans="1:19" x14ac:dyDescent="0.55000000000000004">
      <c r="A39" s="3" t="s">
        <v>181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34399909</v>
      </c>
      <c r="L39" s="6"/>
      <c r="M39" s="6">
        <v>56588375706</v>
      </c>
      <c r="N39" s="6"/>
      <c r="O39" s="6">
        <v>56588375706</v>
      </c>
      <c r="P39" s="6"/>
      <c r="Q39" s="6">
        <f t="shared" si="1"/>
        <v>0</v>
      </c>
    </row>
    <row r="40" spans="1:19" x14ac:dyDescent="0.55000000000000004">
      <c r="A40" s="3" t="s">
        <v>182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47626893</v>
      </c>
      <c r="L40" s="6"/>
      <c r="M40" s="6">
        <v>143580796018</v>
      </c>
      <c r="N40" s="6"/>
      <c r="O40" s="6">
        <v>127745513376</v>
      </c>
      <c r="P40" s="6"/>
      <c r="Q40" s="6">
        <f t="shared" si="1"/>
        <v>15835282642</v>
      </c>
    </row>
    <row r="41" spans="1:19" x14ac:dyDescent="0.55000000000000004">
      <c r="A41" s="3" t="s">
        <v>29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200000</v>
      </c>
      <c r="L41" s="6"/>
      <c r="M41" s="6">
        <v>34617800763</v>
      </c>
      <c r="N41" s="6"/>
      <c r="O41" s="6">
        <v>27936781207</v>
      </c>
      <c r="P41" s="6"/>
      <c r="Q41" s="6">
        <f t="shared" si="1"/>
        <v>6681019556</v>
      </c>
    </row>
    <row r="42" spans="1:19" x14ac:dyDescent="0.55000000000000004">
      <c r="A42" s="3" t="s">
        <v>165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4447007</v>
      </c>
      <c r="L42" s="6"/>
      <c r="M42" s="6">
        <v>40887346215</v>
      </c>
      <c r="N42" s="6"/>
      <c r="O42" s="6">
        <v>44647527814</v>
      </c>
      <c r="P42" s="6"/>
      <c r="Q42" s="6">
        <f t="shared" si="1"/>
        <v>-3760181599</v>
      </c>
    </row>
    <row r="43" spans="1:19" x14ac:dyDescent="0.55000000000000004">
      <c r="A43" s="3" t="s">
        <v>51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4000000</v>
      </c>
      <c r="L43" s="6"/>
      <c r="M43" s="6">
        <v>36051295900</v>
      </c>
      <c r="N43" s="6"/>
      <c r="O43" s="6">
        <v>32713978578</v>
      </c>
      <c r="P43" s="6"/>
      <c r="Q43" s="6">
        <f t="shared" si="1"/>
        <v>3337317322</v>
      </c>
    </row>
    <row r="44" spans="1:19" x14ac:dyDescent="0.55000000000000004">
      <c r="A44" s="3" t="s">
        <v>65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202121</v>
      </c>
      <c r="L44" s="6"/>
      <c r="M44" s="6">
        <v>12607730649</v>
      </c>
      <c r="N44" s="6"/>
      <c r="O44" s="6">
        <v>10855620598</v>
      </c>
      <c r="P44" s="6"/>
      <c r="Q44" s="6">
        <f t="shared" si="1"/>
        <v>1752110051</v>
      </c>
    </row>
    <row r="45" spans="1:19" x14ac:dyDescent="0.55000000000000004">
      <c r="A45" s="3" t="s">
        <v>71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3659513</v>
      </c>
      <c r="L45" s="6"/>
      <c r="M45" s="6">
        <v>73695461717</v>
      </c>
      <c r="N45" s="6"/>
      <c r="O45" s="6">
        <v>61477787374</v>
      </c>
      <c r="P45" s="6"/>
      <c r="Q45" s="6">
        <f t="shared" si="1"/>
        <v>12217674343</v>
      </c>
    </row>
    <row r="46" spans="1:19" x14ac:dyDescent="0.55000000000000004">
      <c r="A46" s="3" t="s">
        <v>17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</v>
      </c>
      <c r="L46" s="6"/>
      <c r="M46" s="6">
        <v>1</v>
      </c>
      <c r="N46" s="6"/>
      <c r="O46" s="6">
        <v>2288</v>
      </c>
      <c r="P46" s="6"/>
      <c r="Q46" s="6">
        <f t="shared" si="1"/>
        <v>-2287</v>
      </c>
    </row>
    <row r="47" spans="1:19" x14ac:dyDescent="0.55000000000000004">
      <c r="A47" s="3" t="s">
        <v>102</v>
      </c>
      <c r="C47" s="3" t="s">
        <v>102</v>
      </c>
      <c r="E47" s="8">
        <f>SUM(E8:E46)</f>
        <v>813959533270</v>
      </c>
      <c r="F47" s="9"/>
      <c r="G47" s="8">
        <f>SUM(G8:G46)</f>
        <v>648108536675</v>
      </c>
      <c r="H47" s="9"/>
      <c r="I47" s="8">
        <f>SUM(I8:I46)</f>
        <v>165850996595</v>
      </c>
      <c r="J47" s="9"/>
      <c r="K47" s="9" t="s">
        <v>102</v>
      </c>
      <c r="L47" s="9"/>
      <c r="M47" s="8">
        <f>SUM(M8:M46)</f>
        <v>2318403480674</v>
      </c>
      <c r="N47" s="9"/>
      <c r="O47" s="8">
        <f>SUM(O8:O46)</f>
        <v>2051048765282</v>
      </c>
      <c r="P47" s="9"/>
      <c r="Q47" s="8">
        <f>SUM(Q8:Q46)</f>
        <v>267354715392</v>
      </c>
      <c r="S47" s="4"/>
    </row>
    <row r="48" spans="1:19" x14ac:dyDescent="0.55000000000000004">
      <c r="S48" s="4"/>
    </row>
    <row r="49" spans="7:19" x14ac:dyDescent="0.55000000000000004">
      <c r="G49" s="4"/>
      <c r="S49" s="4"/>
    </row>
    <row r="50" spans="7:19" x14ac:dyDescent="0.55000000000000004">
      <c r="G50" s="4"/>
      <c r="S50" s="4"/>
    </row>
    <row r="51" spans="7:19" x14ac:dyDescent="0.55000000000000004">
      <c r="G51" s="4"/>
      <c r="S51" s="4"/>
    </row>
    <row r="52" spans="7:19" x14ac:dyDescent="0.55000000000000004">
      <c r="G52" s="4"/>
    </row>
    <row r="53" spans="7:19" x14ac:dyDescent="0.55000000000000004">
      <c r="G53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6"/>
  <sheetViews>
    <sheetView rightToLeft="1" topLeftCell="A10" workbookViewId="0">
      <selection activeCell="C7" sqref="C7"/>
    </sheetView>
  </sheetViews>
  <sheetFormatPr defaultRowHeight="24" x14ac:dyDescent="0.55000000000000004"/>
  <cols>
    <col min="1" max="1" width="27.5703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105</v>
      </c>
      <c r="C6" s="2" t="s">
        <v>198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105</v>
      </c>
      <c r="C7" s="2" t="s">
        <v>107</v>
      </c>
      <c r="E7" s="2" t="s">
        <v>108</v>
      </c>
      <c r="G7" s="2" t="s">
        <v>109</v>
      </c>
      <c r="I7" s="2" t="s">
        <v>107</v>
      </c>
      <c r="K7" s="2" t="s">
        <v>104</v>
      </c>
    </row>
    <row r="8" spans="1:11" x14ac:dyDescent="0.55000000000000004">
      <c r="A8" s="3" t="s">
        <v>110</v>
      </c>
      <c r="C8" s="6">
        <v>95581844240</v>
      </c>
      <c r="D8" s="6"/>
      <c r="E8" s="6">
        <v>1270695327290</v>
      </c>
      <c r="F8" s="6"/>
      <c r="G8" s="6">
        <v>1291703843841</v>
      </c>
      <c r="H8" s="6"/>
      <c r="I8" s="6">
        <v>74573327689</v>
      </c>
      <c r="J8" s="6"/>
      <c r="K8" s="6" t="s">
        <v>112</v>
      </c>
    </row>
    <row r="9" spans="1:11" x14ac:dyDescent="0.55000000000000004">
      <c r="A9" s="3" t="s">
        <v>113</v>
      </c>
      <c r="C9" s="6">
        <v>339788771</v>
      </c>
      <c r="D9" s="6"/>
      <c r="E9" s="6">
        <v>258627539045</v>
      </c>
      <c r="F9" s="6"/>
      <c r="G9" s="6">
        <v>258966947397</v>
      </c>
      <c r="H9" s="6"/>
      <c r="I9" s="6">
        <v>380419</v>
      </c>
      <c r="J9" s="6"/>
      <c r="K9" s="6" t="s">
        <v>40</v>
      </c>
    </row>
    <row r="10" spans="1:11" x14ac:dyDescent="0.55000000000000004">
      <c r="A10" s="3" t="s">
        <v>115</v>
      </c>
      <c r="C10" s="6">
        <v>62189432</v>
      </c>
      <c r="D10" s="6"/>
      <c r="E10" s="6">
        <v>552052684485</v>
      </c>
      <c r="F10" s="6"/>
      <c r="G10" s="6">
        <v>552100340000</v>
      </c>
      <c r="H10" s="6"/>
      <c r="I10" s="6">
        <v>14533917</v>
      </c>
      <c r="J10" s="6"/>
      <c r="K10" s="6" t="s">
        <v>40</v>
      </c>
    </row>
    <row r="11" spans="1:11" x14ac:dyDescent="0.55000000000000004">
      <c r="A11" s="3" t="s">
        <v>117</v>
      </c>
      <c r="C11" s="6">
        <v>13024761</v>
      </c>
      <c r="D11" s="6"/>
      <c r="E11" s="6">
        <v>255016417374</v>
      </c>
      <c r="F11" s="6"/>
      <c r="G11" s="6">
        <v>252220300000</v>
      </c>
      <c r="H11" s="6"/>
      <c r="I11" s="6">
        <v>2809142135</v>
      </c>
      <c r="J11" s="6"/>
      <c r="K11" s="6" t="s">
        <v>120</v>
      </c>
    </row>
    <row r="12" spans="1:11" x14ac:dyDescent="0.55000000000000004">
      <c r="A12" s="3" t="s">
        <v>121</v>
      </c>
      <c r="C12" s="6">
        <v>120000000000</v>
      </c>
      <c r="D12" s="6"/>
      <c r="E12" s="6">
        <v>0</v>
      </c>
      <c r="F12" s="6"/>
      <c r="G12" s="6">
        <v>0</v>
      </c>
      <c r="H12" s="6"/>
      <c r="I12" s="6">
        <v>120000000000</v>
      </c>
      <c r="J12" s="6"/>
      <c r="K12" s="6" t="s">
        <v>123</v>
      </c>
    </row>
    <row r="13" spans="1:11" x14ac:dyDescent="0.55000000000000004">
      <c r="A13" s="3" t="s">
        <v>113</v>
      </c>
      <c r="C13" s="6">
        <v>140000000000</v>
      </c>
      <c r="D13" s="6"/>
      <c r="E13" s="6">
        <v>0</v>
      </c>
      <c r="F13" s="6"/>
      <c r="G13" s="6">
        <v>0</v>
      </c>
      <c r="H13" s="6"/>
      <c r="I13" s="6">
        <v>140000000000</v>
      </c>
      <c r="J13" s="6"/>
      <c r="K13" s="6" t="s">
        <v>125</v>
      </c>
    </row>
    <row r="14" spans="1:11" x14ac:dyDescent="0.55000000000000004">
      <c r="A14" s="3" t="s">
        <v>113</v>
      </c>
      <c r="C14" s="6">
        <v>70000000000</v>
      </c>
      <c r="D14" s="6"/>
      <c r="E14" s="6">
        <v>0</v>
      </c>
      <c r="F14" s="6"/>
      <c r="G14" s="6">
        <v>70000000000</v>
      </c>
      <c r="H14" s="6"/>
      <c r="I14" s="6">
        <v>0</v>
      </c>
      <c r="J14" s="6"/>
      <c r="K14" s="6" t="s">
        <v>40</v>
      </c>
    </row>
    <row r="15" spans="1:11" x14ac:dyDescent="0.55000000000000004">
      <c r="A15" s="3" t="s">
        <v>113</v>
      </c>
      <c r="C15" s="6">
        <v>100000000000</v>
      </c>
      <c r="D15" s="6"/>
      <c r="E15" s="6">
        <v>0</v>
      </c>
      <c r="F15" s="6"/>
      <c r="G15" s="6">
        <v>0</v>
      </c>
      <c r="H15" s="6"/>
      <c r="I15" s="6">
        <v>100000000000</v>
      </c>
      <c r="J15" s="6"/>
      <c r="K15" s="6" t="s">
        <v>128</v>
      </c>
    </row>
    <row r="16" spans="1:11" x14ac:dyDescent="0.55000000000000004">
      <c r="A16" s="3" t="s">
        <v>129</v>
      </c>
      <c r="C16" s="6">
        <v>150000000000</v>
      </c>
      <c r="D16" s="6"/>
      <c r="E16" s="6">
        <v>0</v>
      </c>
      <c r="F16" s="6"/>
      <c r="G16" s="6">
        <v>0</v>
      </c>
      <c r="H16" s="6"/>
      <c r="I16" s="6">
        <v>150000000000</v>
      </c>
      <c r="J16" s="6"/>
      <c r="K16" s="6" t="s">
        <v>131</v>
      </c>
    </row>
    <row r="17" spans="1:11" x14ac:dyDescent="0.55000000000000004">
      <c r="A17" s="3" t="s">
        <v>113</v>
      </c>
      <c r="C17" s="6">
        <v>0</v>
      </c>
      <c r="D17" s="6"/>
      <c r="E17" s="6">
        <v>100000000000</v>
      </c>
      <c r="F17" s="6"/>
      <c r="G17" s="6">
        <v>0</v>
      </c>
      <c r="H17" s="6"/>
      <c r="I17" s="6">
        <v>100000000000</v>
      </c>
      <c r="J17" s="6"/>
      <c r="K17" s="6" t="s">
        <v>128</v>
      </c>
    </row>
    <row r="18" spans="1:11" x14ac:dyDescent="0.55000000000000004">
      <c r="A18" s="3" t="s">
        <v>132</v>
      </c>
      <c r="C18" s="6">
        <v>0</v>
      </c>
      <c r="D18" s="6"/>
      <c r="E18" s="6">
        <v>150000000000</v>
      </c>
      <c r="F18" s="6"/>
      <c r="G18" s="6">
        <v>0</v>
      </c>
      <c r="H18" s="6"/>
      <c r="I18" s="6">
        <v>150000000000</v>
      </c>
      <c r="J18" s="6"/>
      <c r="K18" s="6" t="s">
        <v>131</v>
      </c>
    </row>
    <row r="19" spans="1:11" x14ac:dyDescent="0.55000000000000004">
      <c r="A19" s="3" t="s">
        <v>121</v>
      </c>
      <c r="C19" s="6">
        <v>0</v>
      </c>
      <c r="D19" s="6"/>
      <c r="E19" s="6">
        <v>100000000000</v>
      </c>
      <c r="F19" s="6"/>
      <c r="G19" s="6">
        <v>0</v>
      </c>
      <c r="H19" s="6"/>
      <c r="I19" s="6">
        <v>100000000000</v>
      </c>
      <c r="J19" s="6"/>
      <c r="K19" s="6" t="s">
        <v>128</v>
      </c>
    </row>
    <row r="20" spans="1:11" x14ac:dyDescent="0.55000000000000004">
      <c r="A20" s="3" t="s">
        <v>113</v>
      </c>
      <c r="C20" s="6">
        <v>0</v>
      </c>
      <c r="D20" s="6"/>
      <c r="E20" s="6">
        <v>80000000000</v>
      </c>
      <c r="F20" s="6"/>
      <c r="G20" s="6">
        <v>0</v>
      </c>
      <c r="H20" s="6"/>
      <c r="I20" s="6">
        <v>80000000000</v>
      </c>
      <c r="J20" s="6"/>
      <c r="K20" s="6" t="s">
        <v>134</v>
      </c>
    </row>
    <row r="21" spans="1:11" x14ac:dyDescent="0.55000000000000004">
      <c r="A21" s="3" t="s">
        <v>135</v>
      </c>
      <c r="C21" s="6">
        <v>0</v>
      </c>
      <c r="D21" s="6"/>
      <c r="E21" s="6">
        <v>100000000000</v>
      </c>
      <c r="F21" s="6"/>
      <c r="G21" s="6">
        <v>0</v>
      </c>
      <c r="H21" s="6"/>
      <c r="I21" s="6">
        <v>100000000000</v>
      </c>
      <c r="J21" s="6"/>
      <c r="K21" s="6" t="s">
        <v>128</v>
      </c>
    </row>
    <row r="22" spans="1:11" x14ac:dyDescent="0.55000000000000004">
      <c r="A22" s="3" t="s">
        <v>135</v>
      </c>
      <c r="C22" s="6">
        <v>0</v>
      </c>
      <c r="D22" s="6"/>
      <c r="E22" s="6">
        <v>100000000000</v>
      </c>
      <c r="F22" s="6"/>
      <c r="G22" s="6">
        <v>0</v>
      </c>
      <c r="H22" s="6"/>
      <c r="I22" s="6">
        <v>100000000000</v>
      </c>
      <c r="J22" s="6"/>
      <c r="K22" s="6" t="s">
        <v>128</v>
      </c>
    </row>
    <row r="23" spans="1:11" x14ac:dyDescent="0.55000000000000004">
      <c r="A23" s="3" t="s">
        <v>135</v>
      </c>
      <c r="C23" s="6">
        <v>0</v>
      </c>
      <c r="D23" s="6"/>
      <c r="E23" s="6">
        <v>250000000000</v>
      </c>
      <c r="F23" s="6"/>
      <c r="G23" s="6">
        <v>0</v>
      </c>
      <c r="H23" s="6"/>
      <c r="I23" s="6">
        <v>250000000000</v>
      </c>
      <c r="J23" s="6"/>
      <c r="K23" s="6" t="s">
        <v>136</v>
      </c>
    </row>
    <row r="24" spans="1:11" ht="24.75" thickBot="1" x14ac:dyDescent="0.6">
      <c r="A24" s="3" t="s">
        <v>135</v>
      </c>
      <c r="C24" s="6">
        <v>0</v>
      </c>
      <c r="D24" s="6"/>
      <c r="E24" s="6">
        <v>100000000000</v>
      </c>
      <c r="F24" s="6"/>
      <c r="G24" s="6">
        <v>0</v>
      </c>
      <c r="H24" s="6"/>
      <c r="I24" s="6">
        <v>100000000000</v>
      </c>
      <c r="J24" s="6"/>
      <c r="K24" s="6" t="s">
        <v>128</v>
      </c>
    </row>
    <row r="25" spans="1:11" ht="24.75" thickBot="1" x14ac:dyDescent="0.6">
      <c r="A25" s="3" t="s">
        <v>102</v>
      </c>
      <c r="C25" s="8">
        <f>SUM(C8:C24)</f>
        <v>675996847204</v>
      </c>
      <c r="D25" s="9"/>
      <c r="E25" s="8">
        <f>SUM(E8:E24)</f>
        <v>3316391968194</v>
      </c>
      <c r="F25" s="9"/>
      <c r="G25" s="8">
        <f>SUM(G8:G24)</f>
        <v>2424991431238</v>
      </c>
      <c r="H25" s="9"/>
      <c r="I25" s="8">
        <f>SUM(I8:I24)</f>
        <v>1567397384160</v>
      </c>
      <c r="J25" s="9"/>
      <c r="K25" s="10" t="s">
        <v>137</v>
      </c>
    </row>
    <row r="26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1"/>
  <sheetViews>
    <sheetView rightToLeft="1" topLeftCell="A6" workbookViewId="0">
      <selection activeCell="C24" sqref="C24"/>
    </sheetView>
  </sheetViews>
  <sheetFormatPr defaultRowHeight="24" x14ac:dyDescent="0.55000000000000004"/>
  <cols>
    <col min="1" max="1" width="23.85546875" style="3" bestFit="1" customWidth="1"/>
    <col min="2" max="2" width="1" style="3" customWidth="1"/>
    <col min="3" max="3" width="20" style="3" customWidth="1"/>
    <col min="4" max="4" width="1" style="3" customWidth="1"/>
    <col min="5" max="5" width="18" style="3" customWidth="1"/>
    <col min="6" max="6" width="1" style="3" customWidth="1"/>
    <col min="7" max="7" width="20" style="3" customWidth="1"/>
    <col min="8" max="8" width="1" style="3" customWidth="1"/>
    <col min="9" max="9" width="21" style="3" customWidth="1"/>
    <col min="10" max="10" width="1" style="3" customWidth="1"/>
    <col min="11" max="11" width="18" style="3" customWidth="1"/>
    <col min="12" max="12" width="1" style="3" customWidth="1"/>
    <col min="13" max="13" width="21" style="3" customWidth="1"/>
    <col min="14" max="14" width="1" style="3" customWidth="1"/>
    <col min="15" max="15" width="9.140625" style="3" customWidth="1"/>
    <col min="16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138</v>
      </c>
      <c r="B3" s="1" t="s">
        <v>138</v>
      </c>
      <c r="C3" s="1" t="s">
        <v>138</v>
      </c>
      <c r="D3" s="1" t="s">
        <v>138</v>
      </c>
      <c r="E3" s="1" t="s">
        <v>138</v>
      </c>
      <c r="F3" s="1" t="s">
        <v>138</v>
      </c>
      <c r="G3" s="1" t="s">
        <v>138</v>
      </c>
      <c r="H3" s="1" t="s">
        <v>138</v>
      </c>
      <c r="I3" s="1" t="s">
        <v>138</v>
      </c>
      <c r="J3" s="1" t="s">
        <v>138</v>
      </c>
      <c r="K3" s="1" t="s">
        <v>138</v>
      </c>
      <c r="L3" s="1" t="s">
        <v>138</v>
      </c>
      <c r="M3" s="1" t="s">
        <v>138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1" t="s">
        <v>139</v>
      </c>
      <c r="C6" s="2" t="s">
        <v>140</v>
      </c>
      <c r="D6" s="2" t="s">
        <v>140</v>
      </c>
      <c r="E6" s="2" t="s">
        <v>140</v>
      </c>
      <c r="F6" s="2" t="s">
        <v>140</v>
      </c>
      <c r="G6" s="2" t="s">
        <v>140</v>
      </c>
      <c r="I6" s="2" t="s">
        <v>141</v>
      </c>
      <c r="J6" s="2" t="s">
        <v>141</v>
      </c>
      <c r="K6" s="2" t="s">
        <v>141</v>
      </c>
      <c r="L6" s="2" t="s">
        <v>141</v>
      </c>
      <c r="M6" s="2" t="s">
        <v>141</v>
      </c>
    </row>
    <row r="7" spans="1:13" ht="25.5" thickBot="1" x14ac:dyDescent="0.6">
      <c r="A7" s="2" t="s">
        <v>142</v>
      </c>
      <c r="C7" s="2" t="s">
        <v>143</v>
      </c>
      <c r="E7" s="2" t="s">
        <v>144</v>
      </c>
      <c r="G7" s="2" t="s">
        <v>145</v>
      </c>
      <c r="I7" s="2" t="s">
        <v>143</v>
      </c>
      <c r="K7" s="2" t="s">
        <v>144</v>
      </c>
      <c r="M7" s="2" t="s">
        <v>145</v>
      </c>
    </row>
    <row r="8" spans="1:13" x14ac:dyDescent="0.55000000000000004">
      <c r="A8" s="3" t="s">
        <v>110</v>
      </c>
      <c r="C8" s="6">
        <v>870544883</v>
      </c>
      <c r="D8" s="6"/>
      <c r="E8" s="6">
        <v>0</v>
      </c>
      <c r="F8" s="6"/>
      <c r="G8" s="6">
        <f>C8+E8</f>
        <v>870544883</v>
      </c>
      <c r="H8" s="6"/>
      <c r="I8" s="6">
        <v>4822844393</v>
      </c>
      <c r="J8" s="6"/>
      <c r="K8" s="6">
        <v>0</v>
      </c>
      <c r="L8" s="6"/>
      <c r="M8" s="6">
        <f>I8-K8</f>
        <v>4822844393</v>
      </c>
    </row>
    <row r="9" spans="1:13" x14ac:dyDescent="0.55000000000000004">
      <c r="A9" s="3" t="s">
        <v>113</v>
      </c>
      <c r="C9" s="6">
        <v>4802</v>
      </c>
      <c r="D9" s="6"/>
      <c r="E9" s="6">
        <v>0</v>
      </c>
      <c r="F9" s="6"/>
      <c r="G9" s="6">
        <f t="shared" ref="G9:G19" si="0">C9+E9</f>
        <v>4802</v>
      </c>
      <c r="H9" s="6"/>
      <c r="I9" s="6">
        <v>314110</v>
      </c>
      <c r="J9" s="6"/>
      <c r="K9" s="6">
        <v>0</v>
      </c>
      <c r="L9" s="6"/>
      <c r="M9" s="6">
        <f t="shared" ref="M9:M19" si="1">I9-K9</f>
        <v>314110</v>
      </c>
    </row>
    <row r="10" spans="1:13" x14ac:dyDescent="0.55000000000000004">
      <c r="A10" s="3" t="s">
        <v>115</v>
      </c>
      <c r="C10" s="6">
        <v>59485</v>
      </c>
      <c r="D10" s="6"/>
      <c r="E10" s="6">
        <v>0</v>
      </c>
      <c r="F10" s="6"/>
      <c r="G10" s="6">
        <f t="shared" si="0"/>
        <v>59485</v>
      </c>
      <c r="H10" s="6"/>
      <c r="I10" s="6">
        <v>599378</v>
      </c>
      <c r="J10" s="6"/>
      <c r="K10" s="6">
        <v>0</v>
      </c>
      <c r="L10" s="6"/>
      <c r="M10" s="6">
        <f t="shared" si="1"/>
        <v>599378</v>
      </c>
    </row>
    <row r="11" spans="1:13" x14ac:dyDescent="0.55000000000000004">
      <c r="A11" s="3" t="s">
        <v>117</v>
      </c>
      <c r="C11" s="6">
        <v>23932</v>
      </c>
      <c r="D11" s="6"/>
      <c r="E11" s="6">
        <v>0</v>
      </c>
      <c r="F11" s="6"/>
      <c r="G11" s="6">
        <f t="shared" si="0"/>
        <v>23932</v>
      </c>
      <c r="H11" s="6"/>
      <c r="I11" s="6">
        <v>109771</v>
      </c>
      <c r="J11" s="6"/>
      <c r="K11" s="6">
        <v>0</v>
      </c>
      <c r="L11" s="6"/>
      <c r="M11" s="6">
        <f t="shared" si="1"/>
        <v>109771</v>
      </c>
    </row>
    <row r="12" spans="1:13" x14ac:dyDescent="0.55000000000000004">
      <c r="A12" s="3" t="s">
        <v>117</v>
      </c>
      <c r="C12" s="6">
        <v>99</v>
      </c>
      <c r="D12" s="6"/>
      <c r="E12" s="6">
        <v>-641687</v>
      </c>
      <c r="F12" s="6"/>
      <c r="G12" s="6">
        <f t="shared" si="0"/>
        <v>-641588</v>
      </c>
      <c r="H12" s="6"/>
      <c r="I12" s="6">
        <v>8631147564</v>
      </c>
      <c r="J12" s="6"/>
      <c r="K12" s="6">
        <v>0</v>
      </c>
      <c r="L12" s="6"/>
      <c r="M12" s="6">
        <f t="shared" si="1"/>
        <v>8631147564</v>
      </c>
    </row>
    <row r="13" spans="1:13" x14ac:dyDescent="0.55000000000000004">
      <c r="A13" s="3" t="s">
        <v>121</v>
      </c>
      <c r="C13" s="6">
        <v>0</v>
      </c>
      <c r="D13" s="6"/>
      <c r="E13" s="6">
        <v>0</v>
      </c>
      <c r="F13" s="6"/>
      <c r="G13" s="6">
        <f t="shared" si="0"/>
        <v>0</v>
      </c>
      <c r="H13" s="6"/>
      <c r="I13" s="6">
        <v>5803278687</v>
      </c>
      <c r="J13" s="6"/>
      <c r="K13" s="6">
        <v>0</v>
      </c>
      <c r="L13" s="6"/>
      <c r="M13" s="6">
        <f t="shared" si="1"/>
        <v>5803278687</v>
      </c>
    </row>
    <row r="14" spans="1:13" x14ac:dyDescent="0.55000000000000004">
      <c r="A14" s="3" t="s">
        <v>121</v>
      </c>
      <c r="C14" s="6">
        <v>3045901638</v>
      </c>
      <c r="D14" s="6"/>
      <c r="E14" s="6">
        <v>8490701</v>
      </c>
      <c r="F14" s="6"/>
      <c r="G14" s="6">
        <f t="shared" si="0"/>
        <v>3054392339</v>
      </c>
      <c r="H14" s="6"/>
      <c r="I14" s="6">
        <v>10757377044</v>
      </c>
      <c r="J14" s="6"/>
      <c r="K14" s="6">
        <v>18418804</v>
      </c>
      <c r="L14" s="6"/>
      <c r="M14" s="6">
        <f t="shared" si="1"/>
        <v>10738958240</v>
      </c>
    </row>
    <row r="15" spans="1:13" x14ac:dyDescent="0.55000000000000004">
      <c r="A15" s="3" t="s">
        <v>113</v>
      </c>
      <c r="C15" s="6">
        <v>0</v>
      </c>
      <c r="D15" s="6"/>
      <c r="E15" s="6">
        <v>0</v>
      </c>
      <c r="F15" s="6"/>
      <c r="G15" s="6">
        <f t="shared" si="0"/>
        <v>0</v>
      </c>
      <c r="H15" s="6"/>
      <c r="I15" s="6">
        <v>6624657533</v>
      </c>
      <c r="J15" s="6"/>
      <c r="K15" s="6">
        <v>0</v>
      </c>
      <c r="L15" s="6"/>
      <c r="M15" s="6">
        <f t="shared" si="1"/>
        <v>6624657533</v>
      </c>
    </row>
    <row r="16" spans="1:13" x14ac:dyDescent="0.55000000000000004">
      <c r="A16" s="3" t="s">
        <v>113</v>
      </c>
      <c r="C16" s="6">
        <v>6114349857</v>
      </c>
      <c r="D16" s="6"/>
      <c r="E16" s="6">
        <v>14684833</v>
      </c>
      <c r="F16" s="6"/>
      <c r="G16" s="6">
        <f t="shared" si="0"/>
        <v>6129034690</v>
      </c>
      <c r="H16" s="6"/>
      <c r="I16" s="6">
        <v>6114349857</v>
      </c>
      <c r="J16" s="6"/>
      <c r="K16" s="6">
        <v>14684833</v>
      </c>
      <c r="L16" s="6"/>
      <c r="M16" s="6">
        <f t="shared" si="1"/>
        <v>6099665024</v>
      </c>
    </row>
    <row r="17" spans="1:13" x14ac:dyDescent="0.55000000000000004">
      <c r="A17" s="3" t="s">
        <v>113</v>
      </c>
      <c r="C17" s="6">
        <v>2013698629</v>
      </c>
      <c r="D17" s="6"/>
      <c r="E17" s="6">
        <v>0</v>
      </c>
      <c r="F17" s="6"/>
      <c r="G17" s="6">
        <f t="shared" si="0"/>
        <v>2013698629</v>
      </c>
      <c r="H17" s="6"/>
      <c r="I17" s="6">
        <v>2013698629</v>
      </c>
      <c r="J17" s="6"/>
      <c r="K17" s="6">
        <v>0</v>
      </c>
      <c r="L17" s="6"/>
      <c r="M17" s="6">
        <f t="shared" si="1"/>
        <v>2013698629</v>
      </c>
    </row>
    <row r="18" spans="1:13" x14ac:dyDescent="0.55000000000000004">
      <c r="A18" s="3" t="s">
        <v>113</v>
      </c>
      <c r="C18" s="6">
        <v>3099633200</v>
      </c>
      <c r="D18" s="6"/>
      <c r="E18" s="6">
        <v>11345099</v>
      </c>
      <c r="F18" s="6"/>
      <c r="G18" s="6">
        <f t="shared" si="0"/>
        <v>3110978299</v>
      </c>
      <c r="H18" s="6"/>
      <c r="I18" s="6">
        <v>3099633200</v>
      </c>
      <c r="J18" s="6"/>
      <c r="K18" s="6">
        <v>11345099</v>
      </c>
      <c r="L18" s="6"/>
      <c r="M18" s="6">
        <f t="shared" si="1"/>
        <v>3088288101</v>
      </c>
    </row>
    <row r="19" spans="1:13" ht="24.75" thickBot="1" x14ac:dyDescent="0.6">
      <c r="A19" s="3" t="s">
        <v>129</v>
      </c>
      <c r="C19" s="6">
        <v>3122950819</v>
      </c>
      <c r="D19" s="6"/>
      <c r="E19" s="6">
        <v>7738816</v>
      </c>
      <c r="F19" s="6"/>
      <c r="G19" s="6">
        <f t="shared" si="0"/>
        <v>3130689635</v>
      </c>
      <c r="H19" s="6"/>
      <c r="I19" s="6">
        <v>3122950819</v>
      </c>
      <c r="J19" s="6"/>
      <c r="K19" s="6">
        <v>7738816</v>
      </c>
      <c r="L19" s="6"/>
      <c r="M19" s="6">
        <f t="shared" si="1"/>
        <v>3115212003</v>
      </c>
    </row>
    <row r="20" spans="1:13" ht="24.75" thickBot="1" x14ac:dyDescent="0.6">
      <c r="A20" s="3" t="s">
        <v>102</v>
      </c>
      <c r="C20" s="8">
        <f>SUM(C8:C19)</f>
        <v>18267167344</v>
      </c>
      <c r="D20" s="9"/>
      <c r="E20" s="8">
        <f>SUM(E8:E19)</f>
        <v>41617762</v>
      </c>
      <c r="F20" s="9"/>
      <c r="G20" s="8">
        <f>SUM(G8:G19)</f>
        <v>18308785106</v>
      </c>
      <c r="H20" s="9"/>
      <c r="I20" s="8">
        <f>SUM(I8:I19)</f>
        <v>50990960985</v>
      </c>
      <c r="J20" s="9"/>
      <c r="K20" s="8">
        <f>SUM(K8:K19)</f>
        <v>52187552</v>
      </c>
      <c r="L20" s="9"/>
      <c r="M20" s="8">
        <f>SUM(M8:M19)</f>
        <v>50938773433</v>
      </c>
    </row>
    <row r="21" spans="1:13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2" sqref="G12"/>
    </sheetView>
  </sheetViews>
  <sheetFormatPr defaultRowHeight="24" x14ac:dyDescent="0.55000000000000004"/>
  <cols>
    <col min="1" max="1" width="19.710937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 x14ac:dyDescent="0.55000000000000004">
      <c r="A3" s="1" t="s">
        <v>138</v>
      </c>
      <c r="B3" s="1" t="s">
        <v>138</v>
      </c>
      <c r="C3" s="1" t="s">
        <v>138</v>
      </c>
      <c r="D3" s="1" t="s">
        <v>138</v>
      </c>
      <c r="E3" s="1" t="s">
        <v>138</v>
      </c>
      <c r="F3" s="1" t="s">
        <v>138</v>
      </c>
      <c r="G3" s="1" t="s">
        <v>138</v>
      </c>
    </row>
    <row r="4" spans="1: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 x14ac:dyDescent="0.55000000000000004">
      <c r="A6" s="2" t="s">
        <v>142</v>
      </c>
      <c r="C6" s="2" t="s">
        <v>107</v>
      </c>
      <c r="E6" s="2" t="s">
        <v>186</v>
      </c>
      <c r="G6" s="2" t="s">
        <v>13</v>
      </c>
    </row>
    <row r="7" spans="1:7" x14ac:dyDescent="0.55000000000000004">
      <c r="A7" s="3" t="s">
        <v>196</v>
      </c>
      <c r="C7" s="14">
        <v>971912992764</v>
      </c>
      <c r="D7" s="9"/>
      <c r="E7" s="7">
        <f>C7/$C$10</f>
        <v>0.98106200070705529</v>
      </c>
      <c r="F7" s="9"/>
      <c r="G7" s="7">
        <v>0.11130633198990715</v>
      </c>
    </row>
    <row r="8" spans="1:7" x14ac:dyDescent="0.55000000000000004">
      <c r="A8" s="3" t="s">
        <v>197</v>
      </c>
      <c r="C8" s="14">
        <v>18267167344</v>
      </c>
      <c r="D8" s="9"/>
      <c r="E8" s="7">
        <f t="shared" ref="E8:E9" si="0">C8/$C$10</f>
        <v>1.8439123537992312E-2</v>
      </c>
      <c r="F8" s="9"/>
      <c r="G8" s="7">
        <v>2.092009684039864E-3</v>
      </c>
    </row>
    <row r="9" spans="1:7" x14ac:dyDescent="0.55000000000000004">
      <c r="A9" s="3" t="s">
        <v>194</v>
      </c>
      <c r="C9" s="14">
        <v>494223431</v>
      </c>
      <c r="D9" s="9"/>
      <c r="E9" s="7">
        <f t="shared" si="0"/>
        <v>4.9887575495237771E-4</v>
      </c>
      <c r="F9" s="9"/>
      <c r="G9" s="7">
        <v>5.6599919640578924E-5</v>
      </c>
    </row>
    <row r="10" spans="1:7" x14ac:dyDescent="0.55000000000000004">
      <c r="A10" s="3" t="s">
        <v>102</v>
      </c>
      <c r="C10" s="8">
        <f>SUM(C7:C9)</f>
        <v>990674383539</v>
      </c>
      <c r="D10" s="9"/>
      <c r="E10" s="12">
        <f>SUM(E7:E9)</f>
        <v>0.99999999999999989</v>
      </c>
      <c r="F10" s="9"/>
      <c r="G10" s="12">
        <f>SUM(G7:G9)</f>
        <v>0.11345494159358759</v>
      </c>
    </row>
    <row r="11" spans="1:7" ht="24.75" thickTop="1" x14ac:dyDescent="0.55000000000000004">
      <c r="C11" s="9"/>
      <c r="D11" s="9"/>
      <c r="E11" s="9"/>
      <c r="F11" s="9"/>
      <c r="G11" s="9"/>
    </row>
    <row r="12" spans="1:7" x14ac:dyDescent="0.55000000000000004">
      <c r="C12" s="9"/>
      <c r="D12" s="9"/>
      <c r="E12" s="9"/>
      <c r="F12" s="9"/>
      <c r="G12" s="1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7"/>
  <sheetViews>
    <sheetView rightToLeft="1" topLeftCell="A59" workbookViewId="0">
      <selection activeCell="C67" sqref="C67:Q67"/>
    </sheetView>
  </sheetViews>
  <sheetFormatPr defaultRowHeight="24" x14ac:dyDescent="0.55000000000000004"/>
  <cols>
    <col min="1" max="1" width="44.42578125" style="3" bestFit="1" customWidth="1"/>
    <col min="2" max="2" width="1" style="3" customWidth="1"/>
    <col min="3" max="3" width="21" style="3" customWidth="1"/>
    <col min="4" max="4" width="1" style="3" customWidth="1"/>
    <col min="5" max="5" width="22" style="3" customWidth="1"/>
    <col min="6" max="6" width="1" style="3" customWidth="1"/>
    <col min="7" max="7" width="21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1" style="3" customWidth="1"/>
    <col min="14" max="14" width="1" style="3" customWidth="1"/>
    <col min="15" max="15" width="22" style="3" customWidth="1"/>
    <col min="16" max="16" width="1" style="3" customWidth="1"/>
    <col min="17" max="17" width="21" style="3" customWidth="1"/>
    <col min="18" max="18" width="1" style="3" customWidth="1"/>
    <col min="19" max="19" width="22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138</v>
      </c>
      <c r="B3" s="1" t="s">
        <v>138</v>
      </c>
      <c r="C3" s="1" t="s">
        <v>138</v>
      </c>
      <c r="D3" s="1" t="s">
        <v>138</v>
      </c>
      <c r="E3" s="1" t="s">
        <v>138</v>
      </c>
      <c r="F3" s="1" t="s">
        <v>138</v>
      </c>
      <c r="G3" s="1" t="s">
        <v>138</v>
      </c>
      <c r="H3" s="1" t="s">
        <v>138</v>
      </c>
      <c r="I3" s="1" t="s">
        <v>138</v>
      </c>
      <c r="J3" s="1" t="s">
        <v>138</v>
      </c>
      <c r="K3" s="1" t="s">
        <v>138</v>
      </c>
      <c r="L3" s="1" t="s">
        <v>138</v>
      </c>
      <c r="M3" s="1" t="s">
        <v>138</v>
      </c>
      <c r="N3" s="1" t="s">
        <v>138</v>
      </c>
      <c r="O3" s="1" t="s">
        <v>138</v>
      </c>
      <c r="P3" s="1" t="s">
        <v>138</v>
      </c>
      <c r="Q3" s="1" t="s">
        <v>138</v>
      </c>
      <c r="R3" s="1" t="s">
        <v>138</v>
      </c>
      <c r="S3" s="1" t="s">
        <v>138</v>
      </c>
      <c r="T3" s="1" t="s">
        <v>138</v>
      </c>
      <c r="U3" s="1" t="s">
        <v>138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140</v>
      </c>
      <c r="D6" s="2" t="s">
        <v>140</v>
      </c>
      <c r="E6" s="2" t="s">
        <v>140</v>
      </c>
      <c r="F6" s="2" t="s">
        <v>140</v>
      </c>
      <c r="G6" s="2" t="s">
        <v>140</v>
      </c>
      <c r="H6" s="2" t="s">
        <v>140</v>
      </c>
      <c r="I6" s="2" t="s">
        <v>140</v>
      </c>
      <c r="J6" s="2" t="s">
        <v>140</v>
      </c>
      <c r="K6" s="2" t="s">
        <v>140</v>
      </c>
      <c r="M6" s="2" t="s">
        <v>141</v>
      </c>
      <c r="N6" s="2" t="s">
        <v>141</v>
      </c>
      <c r="O6" s="2" t="s">
        <v>141</v>
      </c>
      <c r="P6" s="2" t="s">
        <v>141</v>
      </c>
      <c r="Q6" s="2" t="s">
        <v>141</v>
      </c>
      <c r="R6" s="2" t="s">
        <v>141</v>
      </c>
      <c r="S6" s="2" t="s">
        <v>141</v>
      </c>
      <c r="T6" s="2" t="s">
        <v>141</v>
      </c>
      <c r="U6" s="2" t="s">
        <v>141</v>
      </c>
    </row>
    <row r="7" spans="1:21" ht="24.75" x14ac:dyDescent="0.55000000000000004">
      <c r="A7" s="2" t="s">
        <v>3</v>
      </c>
      <c r="C7" s="2" t="s">
        <v>183</v>
      </c>
      <c r="E7" s="2" t="s">
        <v>184</v>
      </c>
      <c r="G7" s="2" t="s">
        <v>185</v>
      </c>
      <c r="I7" s="2" t="s">
        <v>107</v>
      </c>
      <c r="K7" s="2" t="s">
        <v>186</v>
      </c>
      <c r="M7" s="2" t="s">
        <v>183</v>
      </c>
      <c r="O7" s="2" t="s">
        <v>184</v>
      </c>
      <c r="Q7" s="2" t="s">
        <v>185</v>
      </c>
      <c r="S7" s="2" t="s">
        <v>107</v>
      </c>
      <c r="U7" s="2" t="s">
        <v>186</v>
      </c>
    </row>
    <row r="8" spans="1:21" x14ac:dyDescent="0.55000000000000004">
      <c r="A8" s="3" t="s">
        <v>43</v>
      </c>
      <c r="C8" s="6">
        <v>0</v>
      </c>
      <c r="D8" s="6"/>
      <c r="E8" s="6">
        <v>155701952</v>
      </c>
      <c r="F8" s="6"/>
      <c r="G8" s="6">
        <v>7811577028</v>
      </c>
      <c r="H8" s="6"/>
      <c r="I8" s="6">
        <f>C8+E8+G8</f>
        <v>7967278980</v>
      </c>
      <c r="K8" s="7">
        <f>I8/$I$66</f>
        <v>8.2017485088559366E-3</v>
      </c>
      <c r="M8" s="6">
        <v>0</v>
      </c>
      <c r="N8" s="6"/>
      <c r="O8" s="6">
        <v>7395838340</v>
      </c>
      <c r="P8" s="6"/>
      <c r="Q8" s="6">
        <v>7811577028</v>
      </c>
      <c r="S8" s="6">
        <f>M8+O8+Q8</f>
        <v>15207415368</v>
      </c>
      <c r="U8" s="7">
        <f>S8/$S$66</f>
        <v>6.7158694733520643E-3</v>
      </c>
    </row>
    <row r="9" spans="1:21" x14ac:dyDescent="0.55000000000000004">
      <c r="A9" s="3" t="s">
        <v>80</v>
      </c>
      <c r="C9" s="6">
        <v>0</v>
      </c>
      <c r="D9" s="6"/>
      <c r="E9" s="6">
        <v>13180560826</v>
      </c>
      <c r="F9" s="6"/>
      <c r="G9" s="6">
        <v>392649803</v>
      </c>
      <c r="H9" s="6"/>
      <c r="I9" s="6">
        <f t="shared" ref="I9:I65" si="0">C9+E9+G9</f>
        <v>13573210629</v>
      </c>
      <c r="K9" s="7">
        <f>I9/$I$66</f>
        <v>1.3972657455103739E-2</v>
      </c>
      <c r="M9" s="6">
        <v>0</v>
      </c>
      <c r="N9" s="6"/>
      <c r="O9" s="6">
        <v>-4925505919</v>
      </c>
      <c r="P9" s="6"/>
      <c r="Q9" s="6">
        <v>392649803</v>
      </c>
      <c r="S9" s="6">
        <f t="shared" ref="S9:S65" si="1">M9+O9+Q9</f>
        <v>-4532856116</v>
      </c>
      <c r="U9" s="7">
        <f t="shared" ref="U9:U65" si="2">S9/$S$66</f>
        <v>-2.0017911840955515E-3</v>
      </c>
    </row>
    <row r="10" spans="1:21" x14ac:dyDescent="0.55000000000000004">
      <c r="A10" s="3" t="s">
        <v>57</v>
      </c>
      <c r="C10" s="6">
        <v>0</v>
      </c>
      <c r="D10" s="6"/>
      <c r="E10" s="6">
        <v>24034050795</v>
      </c>
      <c r="F10" s="6"/>
      <c r="G10" s="6">
        <v>1129434063</v>
      </c>
      <c r="H10" s="6"/>
      <c r="I10" s="6">
        <f t="shared" si="0"/>
        <v>25163484858</v>
      </c>
      <c r="K10" s="7">
        <f>I10/$I$66</f>
        <v>2.5904022556483951E-2</v>
      </c>
      <c r="M10" s="6">
        <v>13300977342</v>
      </c>
      <c r="N10" s="6"/>
      <c r="O10" s="6">
        <v>1902488325</v>
      </c>
      <c r="P10" s="6"/>
      <c r="Q10" s="6">
        <v>1129434063</v>
      </c>
      <c r="S10" s="6">
        <f t="shared" si="1"/>
        <v>16332899730</v>
      </c>
      <c r="U10" s="7">
        <f t="shared" si="2"/>
        <v>7.2129037087288409E-3</v>
      </c>
    </row>
    <row r="11" spans="1:21" x14ac:dyDescent="0.55000000000000004">
      <c r="A11" s="3" t="s">
        <v>90</v>
      </c>
      <c r="C11" s="6">
        <v>0</v>
      </c>
      <c r="D11" s="6"/>
      <c r="E11" s="6">
        <v>10088598370</v>
      </c>
      <c r="F11" s="6"/>
      <c r="G11" s="6">
        <v>9098451763</v>
      </c>
      <c r="H11" s="6"/>
      <c r="I11" s="6">
        <f t="shared" si="0"/>
        <v>19187050133</v>
      </c>
      <c r="K11" s="7">
        <f>I11/$I$66</f>
        <v>1.9751706977088539E-2</v>
      </c>
      <c r="M11" s="6">
        <v>0</v>
      </c>
      <c r="N11" s="6"/>
      <c r="O11" s="6">
        <v>32421074450</v>
      </c>
      <c r="P11" s="6"/>
      <c r="Q11" s="6">
        <v>9098451763</v>
      </c>
      <c r="S11" s="6">
        <f t="shared" si="1"/>
        <v>41519526213</v>
      </c>
      <c r="U11" s="7">
        <f t="shared" si="2"/>
        <v>1.8335773166863863E-2</v>
      </c>
    </row>
    <row r="12" spans="1:21" x14ac:dyDescent="0.55000000000000004">
      <c r="A12" s="3" t="s">
        <v>84</v>
      </c>
      <c r="C12" s="6">
        <v>0</v>
      </c>
      <c r="D12" s="6"/>
      <c r="E12" s="6">
        <v>11502334279</v>
      </c>
      <c r="F12" s="6"/>
      <c r="G12" s="6">
        <v>1175856427</v>
      </c>
      <c r="H12" s="6"/>
      <c r="I12" s="6">
        <f t="shared" si="0"/>
        <v>12678190706</v>
      </c>
      <c r="K12" s="7">
        <f>I12/$I$66</f>
        <v>1.3051297937345066E-2</v>
      </c>
      <c r="M12" s="6">
        <v>0</v>
      </c>
      <c r="N12" s="6"/>
      <c r="O12" s="6">
        <v>18747117196</v>
      </c>
      <c r="P12" s="6"/>
      <c r="Q12" s="6">
        <v>1746489725</v>
      </c>
      <c r="S12" s="6">
        <f t="shared" si="1"/>
        <v>20493606921</v>
      </c>
      <c r="U12" s="7">
        <f t="shared" si="2"/>
        <v>9.0503472016179413E-3</v>
      </c>
    </row>
    <row r="13" spans="1:21" x14ac:dyDescent="0.55000000000000004">
      <c r="A13" s="3" t="s">
        <v>39</v>
      </c>
      <c r="C13" s="6">
        <v>0</v>
      </c>
      <c r="D13" s="6"/>
      <c r="E13" s="6">
        <v>0</v>
      </c>
      <c r="F13" s="6"/>
      <c r="G13" s="6">
        <v>45396222133</v>
      </c>
      <c r="H13" s="6"/>
      <c r="I13" s="6">
        <f t="shared" si="0"/>
        <v>45396222133</v>
      </c>
      <c r="K13" s="7">
        <f>I13/$I$66</f>
        <v>4.6732190264915971E-2</v>
      </c>
      <c r="M13" s="6">
        <v>0</v>
      </c>
      <c r="N13" s="6"/>
      <c r="O13" s="6">
        <v>0</v>
      </c>
      <c r="P13" s="6"/>
      <c r="Q13" s="6">
        <v>45396222133</v>
      </c>
      <c r="S13" s="6">
        <f t="shared" si="1"/>
        <v>45396222133</v>
      </c>
      <c r="U13" s="7">
        <f t="shared" si="2"/>
        <v>2.0047792149483427E-2</v>
      </c>
    </row>
    <row r="14" spans="1:21" x14ac:dyDescent="0.55000000000000004">
      <c r="A14" s="3" t="s">
        <v>55</v>
      </c>
      <c r="C14" s="6">
        <v>0</v>
      </c>
      <c r="D14" s="6"/>
      <c r="E14" s="6">
        <v>8500925339</v>
      </c>
      <c r="F14" s="6"/>
      <c r="G14" s="6">
        <v>10375465357</v>
      </c>
      <c r="H14" s="6"/>
      <c r="I14" s="6">
        <f t="shared" si="0"/>
        <v>18876390696</v>
      </c>
      <c r="K14" s="7">
        <f>I14/$I$66</f>
        <v>1.9431905124966526E-2</v>
      </c>
      <c r="M14" s="6">
        <v>0</v>
      </c>
      <c r="N14" s="6"/>
      <c r="O14" s="6">
        <v>10472916446</v>
      </c>
      <c r="P14" s="6"/>
      <c r="Q14" s="6">
        <v>10375465357</v>
      </c>
      <c r="S14" s="6">
        <f t="shared" si="1"/>
        <v>20848381803</v>
      </c>
      <c r="U14" s="7">
        <f t="shared" si="2"/>
        <v>9.2070222014308291E-3</v>
      </c>
    </row>
    <row r="15" spans="1:21" x14ac:dyDescent="0.55000000000000004">
      <c r="A15" s="3" t="s">
        <v>27</v>
      </c>
      <c r="C15" s="6">
        <v>0</v>
      </c>
      <c r="D15" s="6"/>
      <c r="E15" s="6">
        <v>37578978041</v>
      </c>
      <c r="F15" s="6"/>
      <c r="G15" s="6">
        <v>-2796660854</v>
      </c>
      <c r="H15" s="6"/>
      <c r="I15" s="6">
        <f t="shared" si="0"/>
        <v>34782317187</v>
      </c>
      <c r="K15" s="7">
        <f>I15/$I$66</f>
        <v>3.5805928076467521E-2</v>
      </c>
      <c r="M15" s="6">
        <v>15656344790</v>
      </c>
      <c r="N15" s="6"/>
      <c r="O15" s="6">
        <v>3238551411</v>
      </c>
      <c r="P15" s="6"/>
      <c r="Q15" s="6">
        <v>-8726666217</v>
      </c>
      <c r="S15" s="6">
        <f t="shared" si="1"/>
        <v>10168229984</v>
      </c>
      <c r="U15" s="7">
        <f t="shared" si="2"/>
        <v>4.4904741335114661E-3</v>
      </c>
    </row>
    <row r="16" spans="1:21" x14ac:dyDescent="0.55000000000000004">
      <c r="A16" s="3" t="s">
        <v>59</v>
      </c>
      <c r="C16" s="6">
        <v>0</v>
      </c>
      <c r="D16" s="6"/>
      <c r="E16" s="6">
        <v>32471668032</v>
      </c>
      <c r="F16" s="6"/>
      <c r="G16" s="6">
        <v>7871970465</v>
      </c>
      <c r="H16" s="6"/>
      <c r="I16" s="6">
        <f t="shared" si="0"/>
        <v>40343638497</v>
      </c>
      <c r="K16" s="7">
        <f>I16/$I$66</f>
        <v>4.1530913843385052E-2</v>
      </c>
      <c r="M16" s="6">
        <v>0</v>
      </c>
      <c r="N16" s="6"/>
      <c r="O16" s="6">
        <v>53952986670</v>
      </c>
      <c r="P16" s="6"/>
      <c r="Q16" s="6">
        <v>9633688420</v>
      </c>
      <c r="S16" s="6">
        <f t="shared" si="1"/>
        <v>63586675090</v>
      </c>
      <c r="U16" s="7">
        <f t="shared" si="2"/>
        <v>2.8081024935208906E-2</v>
      </c>
    </row>
    <row r="17" spans="1:21" x14ac:dyDescent="0.55000000000000004">
      <c r="A17" s="3" t="s">
        <v>19</v>
      </c>
      <c r="C17" s="6">
        <v>0</v>
      </c>
      <c r="D17" s="6"/>
      <c r="E17" s="6">
        <v>7560145062</v>
      </c>
      <c r="F17" s="6"/>
      <c r="G17" s="6">
        <v>13049026212</v>
      </c>
      <c r="H17" s="6"/>
      <c r="I17" s="6">
        <f t="shared" si="0"/>
        <v>20609171274</v>
      </c>
      <c r="K17" s="7">
        <f>I17/$I$66</f>
        <v>2.1215679806066753E-2</v>
      </c>
      <c r="M17" s="6">
        <v>5368335210</v>
      </c>
      <c r="N17" s="6"/>
      <c r="O17" s="6">
        <v>42067850088</v>
      </c>
      <c r="P17" s="6"/>
      <c r="Q17" s="6">
        <v>18184035016</v>
      </c>
      <c r="S17" s="6">
        <f t="shared" si="1"/>
        <v>65620220314</v>
      </c>
      <c r="U17" s="7">
        <f t="shared" si="2"/>
        <v>2.897907525882143E-2</v>
      </c>
    </row>
    <row r="18" spans="1:21" x14ac:dyDescent="0.55000000000000004">
      <c r="A18" s="3" t="s">
        <v>31</v>
      </c>
      <c r="C18" s="6">
        <v>0</v>
      </c>
      <c r="D18" s="6"/>
      <c r="E18" s="6">
        <v>5967483276</v>
      </c>
      <c r="F18" s="6"/>
      <c r="G18" s="6">
        <v>-1893</v>
      </c>
      <c r="H18" s="6"/>
      <c r="I18" s="6">
        <f t="shared" si="0"/>
        <v>5967481383</v>
      </c>
      <c r="K18" s="7">
        <f>I18/$I$66</f>
        <v>6.1430987489590602E-3</v>
      </c>
      <c r="M18" s="6">
        <v>0</v>
      </c>
      <c r="N18" s="6"/>
      <c r="O18" s="6">
        <v>4875945941</v>
      </c>
      <c r="P18" s="6"/>
      <c r="Q18" s="6">
        <v>-1893</v>
      </c>
      <c r="S18" s="6">
        <f t="shared" si="1"/>
        <v>4875944048</v>
      </c>
      <c r="U18" s="7">
        <f t="shared" si="2"/>
        <v>2.1533050155677115E-3</v>
      </c>
    </row>
    <row r="19" spans="1:21" x14ac:dyDescent="0.55000000000000004">
      <c r="A19" s="3" t="s">
        <v>23</v>
      </c>
      <c r="C19" s="6">
        <v>0</v>
      </c>
      <c r="D19" s="6"/>
      <c r="E19" s="6">
        <v>1626608207</v>
      </c>
      <c r="F19" s="6"/>
      <c r="G19" s="6">
        <v>36518923577</v>
      </c>
      <c r="H19" s="6"/>
      <c r="I19" s="6">
        <f t="shared" si="0"/>
        <v>38145531784</v>
      </c>
      <c r="K19" s="7">
        <f>I19/$I$66</f>
        <v>3.9268118916671695E-2</v>
      </c>
      <c r="M19" s="6">
        <v>0</v>
      </c>
      <c r="N19" s="6"/>
      <c r="O19" s="6">
        <v>12582427986</v>
      </c>
      <c r="P19" s="6"/>
      <c r="Q19" s="6">
        <v>40456386004</v>
      </c>
      <c r="S19" s="6">
        <f t="shared" si="1"/>
        <v>53038813990</v>
      </c>
      <c r="U19" s="7">
        <f t="shared" si="2"/>
        <v>2.3422898839718164E-2</v>
      </c>
    </row>
    <row r="20" spans="1:21" x14ac:dyDescent="0.55000000000000004">
      <c r="A20" s="3" t="s">
        <v>77</v>
      </c>
      <c r="C20" s="6">
        <v>0</v>
      </c>
      <c r="D20" s="6"/>
      <c r="E20" s="6">
        <v>0</v>
      </c>
      <c r="F20" s="6"/>
      <c r="G20" s="6">
        <v>1231346050</v>
      </c>
      <c r="H20" s="6"/>
      <c r="I20" s="6">
        <f t="shared" si="0"/>
        <v>1231346050</v>
      </c>
      <c r="K20" s="7">
        <f>I20/$I$66</f>
        <v>1.2675834064333402E-3</v>
      </c>
      <c r="M20" s="6">
        <v>15650218800</v>
      </c>
      <c r="N20" s="6"/>
      <c r="O20" s="6">
        <v>0</v>
      </c>
      <c r="P20" s="6"/>
      <c r="Q20" s="6">
        <v>205454343</v>
      </c>
      <c r="S20" s="6">
        <f t="shared" si="1"/>
        <v>15855673143</v>
      </c>
      <c r="U20" s="7">
        <f t="shared" si="2"/>
        <v>7.0021518228923201E-3</v>
      </c>
    </row>
    <row r="21" spans="1:21" x14ac:dyDescent="0.55000000000000004">
      <c r="A21" s="3" t="s">
        <v>48</v>
      </c>
      <c r="C21" s="6">
        <v>0</v>
      </c>
      <c r="D21" s="6"/>
      <c r="E21" s="6">
        <v>38092765778</v>
      </c>
      <c r="F21" s="6"/>
      <c r="G21" s="6">
        <v>9828444543</v>
      </c>
      <c r="H21" s="6"/>
      <c r="I21" s="6">
        <f t="shared" si="0"/>
        <v>47921210321</v>
      </c>
      <c r="K21" s="7">
        <f>I21/$I$66</f>
        <v>4.9331486481076318E-2</v>
      </c>
      <c r="M21" s="6">
        <v>28850835150</v>
      </c>
      <c r="N21" s="6"/>
      <c r="O21" s="6">
        <v>48070234376</v>
      </c>
      <c r="P21" s="6"/>
      <c r="Q21" s="6">
        <v>19584553729</v>
      </c>
      <c r="S21" s="6">
        <f t="shared" si="1"/>
        <v>96505623255</v>
      </c>
      <c r="U21" s="7">
        <f t="shared" si="2"/>
        <v>4.2618627396004825E-2</v>
      </c>
    </row>
    <row r="22" spans="1:21" x14ac:dyDescent="0.55000000000000004">
      <c r="A22" s="3" t="s">
        <v>33</v>
      </c>
      <c r="C22" s="6">
        <v>0</v>
      </c>
      <c r="D22" s="6"/>
      <c r="E22" s="6">
        <v>-6845970941</v>
      </c>
      <c r="F22" s="6"/>
      <c r="G22" s="6">
        <v>16505560945</v>
      </c>
      <c r="H22" s="6"/>
      <c r="I22" s="6">
        <f t="shared" si="0"/>
        <v>9659590004</v>
      </c>
      <c r="K22" s="7">
        <f>I22/$I$66</f>
        <v>9.9438626550349216E-3</v>
      </c>
      <c r="M22" s="6">
        <v>10624515930</v>
      </c>
      <c r="N22" s="6"/>
      <c r="O22" s="6">
        <v>7883886147</v>
      </c>
      <c r="P22" s="6"/>
      <c r="Q22" s="6">
        <v>28946421121</v>
      </c>
      <c r="S22" s="6">
        <f t="shared" si="1"/>
        <v>47454823198</v>
      </c>
      <c r="U22" s="7">
        <f t="shared" si="2"/>
        <v>2.095690758532108E-2</v>
      </c>
    </row>
    <row r="23" spans="1:21" x14ac:dyDescent="0.55000000000000004">
      <c r="A23" s="3" t="s">
        <v>94</v>
      </c>
      <c r="C23" s="6">
        <v>0</v>
      </c>
      <c r="D23" s="6"/>
      <c r="E23" s="6">
        <v>0</v>
      </c>
      <c r="F23" s="6"/>
      <c r="G23" s="6">
        <v>3020075159</v>
      </c>
      <c r="H23" s="6"/>
      <c r="I23" s="6">
        <f t="shared" si="0"/>
        <v>3020075159</v>
      </c>
      <c r="K23" s="7">
        <f>I23/$I$66</f>
        <v>3.1089531311932431E-3</v>
      </c>
      <c r="M23" s="6">
        <v>171395506</v>
      </c>
      <c r="N23" s="6"/>
      <c r="O23" s="6">
        <v>0</v>
      </c>
      <c r="P23" s="6"/>
      <c r="Q23" s="6">
        <v>3764885831</v>
      </c>
      <c r="S23" s="6">
        <f t="shared" si="1"/>
        <v>3936281337</v>
      </c>
      <c r="U23" s="7">
        <f t="shared" si="2"/>
        <v>1.7383329796666438E-3</v>
      </c>
    </row>
    <row r="24" spans="1:21" x14ac:dyDescent="0.55000000000000004">
      <c r="A24" s="3" t="s">
        <v>86</v>
      </c>
      <c r="C24" s="6">
        <v>0</v>
      </c>
      <c r="D24" s="6"/>
      <c r="E24" s="6">
        <v>-2262361595</v>
      </c>
      <c r="F24" s="6"/>
      <c r="G24" s="6">
        <v>5242655817</v>
      </c>
      <c r="H24" s="6"/>
      <c r="I24" s="6">
        <f t="shared" si="0"/>
        <v>2980294222</v>
      </c>
      <c r="K24" s="7">
        <f>I24/$I$66</f>
        <v>3.068001478622814E-3</v>
      </c>
      <c r="M24" s="6">
        <v>368118494</v>
      </c>
      <c r="N24" s="6"/>
      <c r="O24" s="6">
        <v>503934412</v>
      </c>
      <c r="P24" s="6"/>
      <c r="Q24" s="6">
        <v>24411206092</v>
      </c>
      <c r="S24" s="6">
        <f t="shared" si="1"/>
        <v>25283258998</v>
      </c>
      <c r="U24" s="7">
        <f t="shared" si="2"/>
        <v>1.1165544123218961E-2</v>
      </c>
    </row>
    <row r="25" spans="1:21" x14ac:dyDescent="0.55000000000000004">
      <c r="A25" s="3" t="s">
        <v>75</v>
      </c>
      <c r="C25" s="6">
        <v>0</v>
      </c>
      <c r="D25" s="6"/>
      <c r="E25" s="6">
        <v>5572269384</v>
      </c>
      <c r="F25" s="6"/>
      <c r="G25" s="6">
        <v>0</v>
      </c>
      <c r="H25" s="6"/>
      <c r="I25" s="6">
        <f t="shared" si="0"/>
        <v>5572269384</v>
      </c>
      <c r="K25" s="7">
        <f>I25/$I$66</f>
        <v>5.7362560324410268E-3</v>
      </c>
      <c r="M25" s="6">
        <v>43555500000</v>
      </c>
      <c r="N25" s="6"/>
      <c r="O25" s="6">
        <v>26193746165</v>
      </c>
      <c r="P25" s="6"/>
      <c r="Q25" s="6">
        <v>-118344501</v>
      </c>
      <c r="S25" s="6">
        <f t="shared" si="1"/>
        <v>69630901664</v>
      </c>
      <c r="U25" s="7">
        <f t="shared" si="2"/>
        <v>3.0750264628876089E-2</v>
      </c>
    </row>
    <row r="26" spans="1:21" x14ac:dyDescent="0.55000000000000004">
      <c r="A26" s="3" t="s">
        <v>53</v>
      </c>
      <c r="C26" s="6">
        <v>0</v>
      </c>
      <c r="D26" s="6"/>
      <c r="E26" s="6">
        <v>5187537501</v>
      </c>
      <c r="F26" s="6"/>
      <c r="G26" s="6">
        <v>0</v>
      </c>
      <c r="H26" s="6"/>
      <c r="I26" s="6">
        <f t="shared" si="0"/>
        <v>5187537501</v>
      </c>
      <c r="K26" s="7">
        <f>I26/$I$66</f>
        <v>5.3402018518825612E-3</v>
      </c>
      <c r="M26" s="6">
        <v>36535278000</v>
      </c>
      <c r="N26" s="6"/>
      <c r="O26" s="6">
        <v>-334572596</v>
      </c>
      <c r="P26" s="6"/>
      <c r="Q26" s="6">
        <v>-9759117830</v>
      </c>
      <c r="S26" s="6">
        <f t="shared" si="1"/>
        <v>26441587574</v>
      </c>
      <c r="U26" s="7">
        <f t="shared" si="2"/>
        <v>1.1677082957098583E-2</v>
      </c>
    </row>
    <row r="27" spans="1:21" x14ac:dyDescent="0.55000000000000004">
      <c r="A27" s="3" t="s">
        <v>175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K27" s="7">
        <f>I27/$I$66</f>
        <v>0</v>
      </c>
      <c r="M27" s="6">
        <v>0</v>
      </c>
      <c r="N27" s="6"/>
      <c r="O27" s="6">
        <v>0</v>
      </c>
      <c r="P27" s="6"/>
      <c r="Q27" s="6">
        <v>1523405710</v>
      </c>
      <c r="S27" s="6">
        <f t="shared" si="1"/>
        <v>1523405710</v>
      </c>
      <c r="U27" s="7">
        <f t="shared" si="2"/>
        <v>6.727634943704937E-4</v>
      </c>
    </row>
    <row r="28" spans="1:21" x14ac:dyDescent="0.55000000000000004">
      <c r="A28" s="3" t="s">
        <v>176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K28" s="7">
        <f>I28/$I$66</f>
        <v>0</v>
      </c>
      <c r="M28" s="6">
        <v>0</v>
      </c>
      <c r="N28" s="6"/>
      <c r="O28" s="6">
        <v>0</v>
      </c>
      <c r="P28" s="6"/>
      <c r="Q28" s="6">
        <v>-8834970793</v>
      </c>
      <c r="S28" s="6">
        <f t="shared" si="1"/>
        <v>-8834970793</v>
      </c>
      <c r="U28" s="7">
        <f t="shared" si="2"/>
        <v>-3.901682778489738E-3</v>
      </c>
    </row>
    <row r="29" spans="1:21" x14ac:dyDescent="0.55000000000000004">
      <c r="A29" s="3" t="s">
        <v>177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K29" s="7">
        <f>I29/$I$66</f>
        <v>0</v>
      </c>
      <c r="M29" s="6">
        <v>0</v>
      </c>
      <c r="N29" s="6"/>
      <c r="O29" s="6">
        <v>0</v>
      </c>
      <c r="P29" s="6"/>
      <c r="Q29" s="6">
        <v>-119886692</v>
      </c>
      <c r="S29" s="6">
        <f t="shared" si="1"/>
        <v>-119886692</v>
      </c>
      <c r="U29" s="7">
        <f t="shared" si="2"/>
        <v>-5.294412992481111E-5</v>
      </c>
    </row>
    <row r="30" spans="1:21" x14ac:dyDescent="0.55000000000000004">
      <c r="A30" s="3" t="s">
        <v>63</v>
      </c>
      <c r="C30" s="6">
        <v>0</v>
      </c>
      <c r="D30" s="6"/>
      <c r="E30" s="6">
        <v>24087823577</v>
      </c>
      <c r="F30" s="6"/>
      <c r="G30" s="6">
        <v>0</v>
      </c>
      <c r="H30" s="6"/>
      <c r="I30" s="6">
        <f t="shared" si="0"/>
        <v>24087823577</v>
      </c>
      <c r="K30" s="7">
        <f>I30/$I$66</f>
        <v>2.4796705575413983E-2</v>
      </c>
      <c r="M30" s="6">
        <v>0</v>
      </c>
      <c r="N30" s="6"/>
      <c r="O30" s="6">
        <v>75267917432</v>
      </c>
      <c r="P30" s="6"/>
      <c r="Q30" s="6">
        <v>24696067170</v>
      </c>
      <c r="S30" s="6">
        <f t="shared" si="1"/>
        <v>99963984602</v>
      </c>
      <c r="U30" s="7">
        <f t="shared" si="2"/>
        <v>4.4145902270538127E-2</v>
      </c>
    </row>
    <row r="31" spans="1:21" x14ac:dyDescent="0.55000000000000004">
      <c r="A31" s="3" t="s">
        <v>92</v>
      </c>
      <c r="C31" s="6">
        <v>0</v>
      </c>
      <c r="D31" s="6"/>
      <c r="E31" s="6">
        <v>27840188309</v>
      </c>
      <c r="F31" s="6"/>
      <c r="G31" s="6">
        <v>0</v>
      </c>
      <c r="H31" s="6"/>
      <c r="I31" s="6">
        <f t="shared" si="0"/>
        <v>27840188309</v>
      </c>
      <c r="K31" s="7">
        <f>I31/$I$66</f>
        <v>2.8659498873178563E-2</v>
      </c>
      <c r="M31" s="6">
        <v>10054975800</v>
      </c>
      <c r="N31" s="6"/>
      <c r="O31" s="6">
        <v>37868143174</v>
      </c>
      <c r="P31" s="6"/>
      <c r="Q31" s="6">
        <v>700126991</v>
      </c>
      <c r="S31" s="6">
        <f t="shared" si="1"/>
        <v>48623245965</v>
      </c>
      <c r="U31" s="7">
        <f t="shared" si="2"/>
        <v>2.147290419638076E-2</v>
      </c>
    </row>
    <row r="32" spans="1:21" x14ac:dyDescent="0.55000000000000004">
      <c r="A32" s="3" t="s">
        <v>178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K32" s="7">
        <f>I32/$I$66</f>
        <v>0</v>
      </c>
      <c r="M32" s="6">
        <v>0</v>
      </c>
      <c r="N32" s="6"/>
      <c r="O32" s="6">
        <v>0</v>
      </c>
      <c r="P32" s="6"/>
      <c r="Q32" s="6">
        <v>458891</v>
      </c>
      <c r="S32" s="6">
        <f t="shared" si="1"/>
        <v>458891</v>
      </c>
      <c r="U32" s="7">
        <f t="shared" si="2"/>
        <v>2.0265455923436851E-7</v>
      </c>
    </row>
    <row r="33" spans="1:21" x14ac:dyDescent="0.55000000000000004">
      <c r="A33" s="3" t="s">
        <v>179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K33" s="7">
        <f>I33/$I$66</f>
        <v>0</v>
      </c>
      <c r="M33" s="6">
        <v>0</v>
      </c>
      <c r="N33" s="6"/>
      <c r="O33" s="6">
        <v>0</v>
      </c>
      <c r="P33" s="6"/>
      <c r="Q33" s="6">
        <v>73206630</v>
      </c>
      <c r="S33" s="6">
        <f t="shared" si="1"/>
        <v>73206630</v>
      </c>
      <c r="U33" s="7">
        <f t="shared" si="2"/>
        <v>3.2329370886950277E-5</v>
      </c>
    </row>
    <row r="34" spans="1:21" x14ac:dyDescent="0.55000000000000004">
      <c r="A34" s="3" t="s">
        <v>25</v>
      </c>
      <c r="C34" s="6">
        <v>0</v>
      </c>
      <c r="D34" s="6"/>
      <c r="E34" s="6">
        <v>723793119</v>
      </c>
      <c r="F34" s="6"/>
      <c r="G34" s="6">
        <v>0</v>
      </c>
      <c r="H34" s="6"/>
      <c r="I34" s="6">
        <f t="shared" si="0"/>
        <v>723793119</v>
      </c>
      <c r="K34" s="7">
        <f>I34/$I$66</f>
        <v>7.4509366991921727E-4</v>
      </c>
      <c r="M34" s="6">
        <v>500000320</v>
      </c>
      <c r="N34" s="6"/>
      <c r="O34" s="6">
        <v>868703028</v>
      </c>
      <c r="P34" s="6"/>
      <c r="Q34" s="6">
        <v>1337769002</v>
      </c>
      <c r="S34" s="6">
        <f t="shared" si="1"/>
        <v>2706472350</v>
      </c>
      <c r="U34" s="7">
        <f t="shared" si="2"/>
        <v>1.1952271044087933E-3</v>
      </c>
    </row>
    <row r="35" spans="1:21" x14ac:dyDescent="0.55000000000000004">
      <c r="A35" s="3" t="s">
        <v>180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K35" s="7">
        <f>I35/$I$66</f>
        <v>0</v>
      </c>
      <c r="M35" s="6">
        <v>0</v>
      </c>
      <c r="N35" s="6"/>
      <c r="O35" s="6">
        <v>0</v>
      </c>
      <c r="P35" s="6"/>
      <c r="Q35" s="6">
        <v>315335944</v>
      </c>
      <c r="S35" s="6">
        <f t="shared" si="1"/>
        <v>315335944</v>
      </c>
      <c r="U35" s="7">
        <f t="shared" si="2"/>
        <v>1.3925805200379506E-4</v>
      </c>
    </row>
    <row r="36" spans="1:21" x14ac:dyDescent="0.55000000000000004">
      <c r="A36" s="3" t="s">
        <v>21</v>
      </c>
      <c r="C36" s="6">
        <v>0</v>
      </c>
      <c r="D36" s="6"/>
      <c r="E36" s="6">
        <v>12760619850</v>
      </c>
      <c r="F36" s="6"/>
      <c r="G36" s="6">
        <v>0</v>
      </c>
      <c r="H36" s="6"/>
      <c r="I36" s="6">
        <f t="shared" si="0"/>
        <v>12760619850</v>
      </c>
      <c r="K36" s="7">
        <f>I36/$I$66</f>
        <v>1.3136152893545968E-2</v>
      </c>
      <c r="M36" s="6">
        <v>1576272528</v>
      </c>
      <c r="N36" s="6"/>
      <c r="O36" s="6">
        <v>21941703350</v>
      </c>
      <c r="P36" s="6"/>
      <c r="Q36" s="6">
        <v>7852504205</v>
      </c>
      <c r="S36" s="6">
        <f t="shared" si="1"/>
        <v>31370480083</v>
      </c>
      <c r="U36" s="7">
        <f t="shared" si="2"/>
        <v>1.3853770969992659E-2</v>
      </c>
    </row>
    <row r="37" spans="1:21" x14ac:dyDescent="0.55000000000000004">
      <c r="A37" s="3" t="s">
        <v>168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K37" s="7">
        <f>I37/$I$66</f>
        <v>0</v>
      </c>
      <c r="M37" s="6">
        <v>250000000</v>
      </c>
      <c r="N37" s="6"/>
      <c r="O37" s="6">
        <v>0</v>
      </c>
      <c r="P37" s="6"/>
      <c r="Q37" s="6">
        <v>1214688319</v>
      </c>
      <c r="S37" s="6">
        <f t="shared" si="1"/>
        <v>1464688319</v>
      </c>
      <c r="U37" s="7">
        <f t="shared" si="2"/>
        <v>6.4683283329303285E-4</v>
      </c>
    </row>
    <row r="38" spans="1:21" x14ac:dyDescent="0.55000000000000004">
      <c r="A38" s="3" t="s">
        <v>182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K38" s="7">
        <f>I38/$I$66</f>
        <v>0</v>
      </c>
      <c r="M38" s="6">
        <v>0</v>
      </c>
      <c r="N38" s="6"/>
      <c r="O38" s="6">
        <v>0</v>
      </c>
      <c r="P38" s="6"/>
      <c r="Q38" s="6">
        <v>15835282642</v>
      </c>
      <c r="S38" s="6">
        <f t="shared" si="1"/>
        <v>15835282642</v>
      </c>
      <c r="U38" s="7">
        <f t="shared" si="2"/>
        <v>6.9931470091288703E-3</v>
      </c>
    </row>
    <row r="39" spans="1:21" x14ac:dyDescent="0.55000000000000004">
      <c r="A39" s="3" t="s">
        <v>29</v>
      </c>
      <c r="C39" s="6">
        <v>21290170000</v>
      </c>
      <c r="D39" s="6"/>
      <c r="E39" s="6">
        <v>-11777198132</v>
      </c>
      <c r="F39" s="6"/>
      <c r="G39" s="6">
        <v>0</v>
      </c>
      <c r="H39" s="6"/>
      <c r="I39" s="6">
        <f t="shared" si="0"/>
        <v>9512971868</v>
      </c>
      <c r="K39" s="7">
        <f>I39/$I$66</f>
        <v>9.7929296851555058E-3</v>
      </c>
      <c r="M39" s="6">
        <v>21290170000</v>
      </c>
      <c r="N39" s="6"/>
      <c r="O39" s="6">
        <v>37791135542</v>
      </c>
      <c r="P39" s="6"/>
      <c r="Q39" s="6">
        <v>6681019556</v>
      </c>
      <c r="S39" s="6">
        <f t="shared" si="1"/>
        <v>65762325098</v>
      </c>
      <c r="U39" s="7">
        <f t="shared" si="2"/>
        <v>2.9041831299725731E-2</v>
      </c>
    </row>
    <row r="40" spans="1:21" x14ac:dyDescent="0.55000000000000004">
      <c r="A40" s="3" t="s">
        <v>165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K40" s="7">
        <f>I40/$I$66</f>
        <v>0</v>
      </c>
      <c r="M40" s="6">
        <v>6003459450</v>
      </c>
      <c r="N40" s="6"/>
      <c r="O40" s="6">
        <v>0</v>
      </c>
      <c r="P40" s="6"/>
      <c r="Q40" s="6">
        <v>-3760181599</v>
      </c>
      <c r="S40" s="6">
        <f t="shared" si="1"/>
        <v>2243277851</v>
      </c>
      <c r="U40" s="7">
        <f t="shared" si="2"/>
        <v>9.9067204223797457E-4</v>
      </c>
    </row>
    <row r="41" spans="1:21" x14ac:dyDescent="0.55000000000000004">
      <c r="A41" s="3" t="s">
        <v>51</v>
      </c>
      <c r="C41" s="6">
        <v>0</v>
      </c>
      <c r="D41" s="6"/>
      <c r="E41" s="6">
        <v>10392792750</v>
      </c>
      <c r="F41" s="6"/>
      <c r="G41" s="6">
        <v>0</v>
      </c>
      <c r="H41" s="6"/>
      <c r="I41" s="6">
        <f t="shared" si="0"/>
        <v>10392792750</v>
      </c>
      <c r="K41" s="7">
        <f>I41/$I$66</f>
        <v>1.0698642868429002E-2</v>
      </c>
      <c r="M41" s="6">
        <v>10450000000</v>
      </c>
      <c r="N41" s="6"/>
      <c r="O41" s="6">
        <v>25365877542</v>
      </c>
      <c r="P41" s="6"/>
      <c r="Q41" s="6">
        <v>3337317322</v>
      </c>
      <c r="S41" s="6">
        <f t="shared" si="1"/>
        <v>39153194864</v>
      </c>
      <c r="U41" s="7">
        <f t="shared" si="2"/>
        <v>1.7290758475937119E-2</v>
      </c>
    </row>
    <row r="42" spans="1:21" x14ac:dyDescent="0.55000000000000004">
      <c r="A42" s="3" t="s">
        <v>65</v>
      </c>
      <c r="C42" s="6">
        <v>0</v>
      </c>
      <c r="D42" s="6"/>
      <c r="E42" s="6">
        <v>40898836008</v>
      </c>
      <c r="F42" s="6"/>
      <c r="G42" s="6">
        <v>0</v>
      </c>
      <c r="H42" s="6"/>
      <c r="I42" s="6">
        <f t="shared" si="0"/>
        <v>40898836008</v>
      </c>
      <c r="K42" s="7">
        <f>I42/$I$66</f>
        <v>4.2102450295089015E-2</v>
      </c>
      <c r="M42" s="6">
        <v>0</v>
      </c>
      <c r="N42" s="6"/>
      <c r="O42" s="6">
        <v>71012615204</v>
      </c>
      <c r="P42" s="6"/>
      <c r="Q42" s="6">
        <v>1752110051</v>
      </c>
      <c r="S42" s="6">
        <f t="shared" si="1"/>
        <v>72764725255</v>
      </c>
      <c r="U42" s="7">
        <f t="shared" si="2"/>
        <v>3.2134217764920099E-2</v>
      </c>
    </row>
    <row r="43" spans="1:21" x14ac:dyDescent="0.55000000000000004">
      <c r="A43" s="3" t="s">
        <v>71</v>
      </c>
      <c r="C43" s="6">
        <v>0</v>
      </c>
      <c r="D43" s="6"/>
      <c r="E43" s="6">
        <v>16293340586</v>
      </c>
      <c r="F43" s="6"/>
      <c r="G43" s="6">
        <v>0</v>
      </c>
      <c r="H43" s="6"/>
      <c r="I43" s="6">
        <f t="shared" si="0"/>
        <v>16293340586</v>
      </c>
      <c r="K43" s="7">
        <f>I43/$I$66</f>
        <v>1.677283827903657E-2</v>
      </c>
      <c r="M43" s="6">
        <v>24663858000</v>
      </c>
      <c r="N43" s="6"/>
      <c r="O43" s="6">
        <v>58880167306</v>
      </c>
      <c r="P43" s="6"/>
      <c r="Q43" s="6">
        <v>12217674343</v>
      </c>
      <c r="S43" s="6">
        <f t="shared" si="1"/>
        <v>95761699649</v>
      </c>
      <c r="U43" s="7">
        <f t="shared" si="2"/>
        <v>4.2290097286506116E-2</v>
      </c>
    </row>
    <row r="44" spans="1:21" x14ac:dyDescent="0.55000000000000004">
      <c r="A44" s="3" t="s">
        <v>17</v>
      </c>
      <c r="C44" s="6">
        <v>0</v>
      </c>
      <c r="D44" s="6"/>
      <c r="E44" s="6">
        <v>31627197241</v>
      </c>
      <c r="F44" s="6"/>
      <c r="G44" s="6">
        <v>0</v>
      </c>
      <c r="H44" s="6"/>
      <c r="I44" s="6">
        <f t="shared" si="0"/>
        <v>31627197241</v>
      </c>
      <c r="K44" s="7">
        <f>I44/$I$66</f>
        <v>3.2557955917173663E-2</v>
      </c>
      <c r="M44" s="6">
        <v>27193594500</v>
      </c>
      <c r="N44" s="6"/>
      <c r="O44" s="6">
        <v>130878929897</v>
      </c>
      <c r="P44" s="6"/>
      <c r="Q44" s="6">
        <v>-2287</v>
      </c>
      <c r="S44" s="6">
        <f t="shared" si="1"/>
        <v>158072522110</v>
      </c>
      <c r="U44" s="7">
        <f t="shared" si="2"/>
        <v>6.9807682641993468E-2</v>
      </c>
    </row>
    <row r="45" spans="1:21" x14ac:dyDescent="0.55000000000000004">
      <c r="A45" s="3" t="s">
        <v>35</v>
      </c>
      <c r="C45" s="6">
        <v>0</v>
      </c>
      <c r="D45" s="6"/>
      <c r="E45" s="6">
        <v>15032054776</v>
      </c>
      <c r="F45" s="6"/>
      <c r="G45" s="6">
        <v>0</v>
      </c>
      <c r="H45" s="6"/>
      <c r="I45" s="6">
        <f t="shared" si="0"/>
        <v>15032054776</v>
      </c>
      <c r="K45" s="7">
        <f>I45/$I$66</f>
        <v>1.5474434013618383E-2</v>
      </c>
      <c r="M45" s="6">
        <v>11933605723</v>
      </c>
      <c r="N45" s="6"/>
      <c r="O45" s="6">
        <v>-21993207658</v>
      </c>
      <c r="P45" s="6"/>
      <c r="Q45" s="6">
        <v>0</v>
      </c>
      <c r="S45" s="6">
        <f t="shared" si="1"/>
        <v>-10059601935</v>
      </c>
      <c r="U45" s="7">
        <f t="shared" si="2"/>
        <v>-4.442502023815297E-3</v>
      </c>
    </row>
    <row r="46" spans="1:21" x14ac:dyDescent="0.55000000000000004">
      <c r="A46" s="3" t="s">
        <v>50</v>
      </c>
      <c r="C46" s="6">
        <v>0</v>
      </c>
      <c r="D46" s="6"/>
      <c r="E46" s="6">
        <v>26485965225</v>
      </c>
      <c r="F46" s="6"/>
      <c r="G46" s="6">
        <v>0</v>
      </c>
      <c r="H46" s="6"/>
      <c r="I46" s="6">
        <f t="shared" si="0"/>
        <v>26485965225</v>
      </c>
      <c r="K46" s="7">
        <f>I46/$I$66</f>
        <v>2.7265422277174229E-2</v>
      </c>
      <c r="M46" s="6">
        <v>12737335835</v>
      </c>
      <c r="N46" s="6"/>
      <c r="O46" s="6">
        <v>46223325</v>
      </c>
      <c r="P46" s="6"/>
      <c r="Q46" s="6">
        <v>0</v>
      </c>
      <c r="S46" s="6">
        <f t="shared" si="1"/>
        <v>12783559160</v>
      </c>
      <c r="U46" s="7">
        <f t="shared" si="2"/>
        <v>5.6454507650319447E-3</v>
      </c>
    </row>
    <row r="47" spans="1:21" x14ac:dyDescent="0.55000000000000004">
      <c r="A47" s="3" t="s">
        <v>88</v>
      </c>
      <c r="C47" s="6">
        <v>0</v>
      </c>
      <c r="D47" s="6"/>
      <c r="E47" s="6">
        <v>7913249420</v>
      </c>
      <c r="F47" s="6"/>
      <c r="G47" s="6">
        <v>0</v>
      </c>
      <c r="H47" s="6"/>
      <c r="I47" s="6">
        <f>C47+E47+G47</f>
        <v>7913249420</v>
      </c>
      <c r="K47" s="7">
        <f>I47/$I$66</f>
        <v>8.1461289097084066E-3</v>
      </c>
      <c r="M47" s="6">
        <v>32388680379</v>
      </c>
      <c r="N47" s="6"/>
      <c r="O47" s="6">
        <v>24381997316</v>
      </c>
      <c r="P47" s="6"/>
      <c r="Q47" s="6">
        <v>0</v>
      </c>
      <c r="S47" s="6">
        <f t="shared" si="1"/>
        <v>56770677695</v>
      </c>
      <c r="U47" s="7">
        <f t="shared" si="2"/>
        <v>2.5070957298610391E-2</v>
      </c>
    </row>
    <row r="48" spans="1:21" x14ac:dyDescent="0.55000000000000004">
      <c r="A48" s="3" t="s">
        <v>73</v>
      </c>
      <c r="C48" s="6">
        <v>0</v>
      </c>
      <c r="D48" s="6"/>
      <c r="E48" s="6">
        <v>14258889392</v>
      </c>
      <c r="F48" s="6"/>
      <c r="G48" s="6">
        <v>0</v>
      </c>
      <c r="H48" s="6"/>
      <c r="I48" s="6">
        <f t="shared" si="0"/>
        <v>14258889392</v>
      </c>
      <c r="K48" s="7">
        <f>I48/$I$66</f>
        <v>1.4678515099364292E-2</v>
      </c>
      <c r="M48" s="6">
        <v>108000000</v>
      </c>
      <c r="N48" s="6"/>
      <c r="O48" s="6">
        <v>12770912613</v>
      </c>
      <c r="P48" s="6"/>
      <c r="Q48" s="6">
        <v>0</v>
      </c>
      <c r="S48" s="6">
        <f t="shared" si="1"/>
        <v>12878912613</v>
      </c>
      <c r="U48" s="7">
        <f t="shared" si="2"/>
        <v>5.6875605732199241E-3</v>
      </c>
    </row>
    <row r="49" spans="1:21" x14ac:dyDescent="0.55000000000000004">
      <c r="A49" s="3" t="s">
        <v>82</v>
      </c>
      <c r="C49" s="6">
        <v>0</v>
      </c>
      <c r="D49" s="6"/>
      <c r="E49" s="6">
        <v>40108719960</v>
      </c>
      <c r="F49" s="6"/>
      <c r="G49" s="6">
        <v>0</v>
      </c>
      <c r="H49" s="6"/>
      <c r="I49" s="6">
        <f t="shared" si="0"/>
        <v>40108719960</v>
      </c>
      <c r="K49" s="7">
        <f>I49/$I$66</f>
        <v>4.1289081874731889E-2</v>
      </c>
      <c r="M49" s="6">
        <v>25068778140</v>
      </c>
      <c r="N49" s="6"/>
      <c r="O49" s="6">
        <v>57789782901</v>
      </c>
      <c r="P49" s="6"/>
      <c r="Q49" s="6">
        <v>0</v>
      </c>
      <c r="S49" s="6">
        <f t="shared" si="1"/>
        <v>82858561041</v>
      </c>
      <c r="U49" s="7">
        <f t="shared" si="2"/>
        <v>3.6591838076052645E-2</v>
      </c>
    </row>
    <row r="50" spans="1:21" x14ac:dyDescent="0.55000000000000004">
      <c r="A50" s="3" t="s">
        <v>45</v>
      </c>
      <c r="C50" s="6">
        <v>0</v>
      </c>
      <c r="D50" s="6"/>
      <c r="E50" s="6">
        <v>41590022071</v>
      </c>
      <c r="F50" s="6"/>
      <c r="G50" s="6">
        <v>0</v>
      </c>
      <c r="H50" s="6"/>
      <c r="I50" s="6">
        <f t="shared" si="0"/>
        <v>41590022071</v>
      </c>
      <c r="K50" s="7">
        <f>I50/$I$66</f>
        <v>4.2813977314010133E-2</v>
      </c>
      <c r="M50" s="6">
        <v>0</v>
      </c>
      <c r="N50" s="6"/>
      <c r="O50" s="6">
        <v>62274714665</v>
      </c>
      <c r="P50" s="6"/>
      <c r="Q50" s="6">
        <v>0</v>
      </c>
      <c r="S50" s="6">
        <f t="shared" si="1"/>
        <v>62274714665</v>
      </c>
      <c r="U50" s="7">
        <f t="shared" si="2"/>
        <v>2.7501639500189894E-2</v>
      </c>
    </row>
    <row r="51" spans="1:21" x14ac:dyDescent="0.55000000000000004">
      <c r="A51" s="3" t="s">
        <v>15</v>
      </c>
      <c r="C51" s="6">
        <v>0</v>
      </c>
      <c r="D51" s="6"/>
      <c r="E51" s="6">
        <v>387714093</v>
      </c>
      <c r="F51" s="6"/>
      <c r="G51" s="6">
        <v>0</v>
      </c>
      <c r="H51" s="6"/>
      <c r="I51" s="6">
        <f t="shared" si="0"/>
        <v>387714093</v>
      </c>
      <c r="K51" s="7">
        <f>I51/$I$66</f>
        <v>3.9912415419463351E-4</v>
      </c>
      <c r="M51" s="6">
        <v>0</v>
      </c>
      <c r="N51" s="6"/>
      <c r="O51" s="6">
        <v>6866409347</v>
      </c>
      <c r="P51" s="6"/>
      <c r="Q51" s="6">
        <v>0</v>
      </c>
      <c r="S51" s="6">
        <f t="shared" si="1"/>
        <v>6866409347</v>
      </c>
      <c r="U51" s="7">
        <f t="shared" si="2"/>
        <v>3.032330465707615E-3</v>
      </c>
    </row>
    <row r="52" spans="1:21" x14ac:dyDescent="0.55000000000000004">
      <c r="A52" s="3" t="s">
        <v>67</v>
      </c>
      <c r="C52" s="6">
        <v>0</v>
      </c>
      <c r="D52" s="6"/>
      <c r="E52" s="6">
        <v>7258933208</v>
      </c>
      <c r="F52" s="6"/>
      <c r="G52" s="6">
        <v>0</v>
      </c>
      <c r="H52" s="6"/>
      <c r="I52" s="6">
        <f t="shared" si="0"/>
        <v>7258933208</v>
      </c>
      <c r="K52" s="7">
        <f>I52/$I$66</f>
        <v>7.4725567868339973E-3</v>
      </c>
      <c r="M52" s="6">
        <v>0</v>
      </c>
      <c r="N52" s="6"/>
      <c r="O52" s="6">
        <v>11256926422</v>
      </c>
      <c r="P52" s="6"/>
      <c r="Q52" s="6">
        <v>0</v>
      </c>
      <c r="S52" s="6">
        <f t="shared" si="1"/>
        <v>11256926422</v>
      </c>
      <c r="U52" s="7">
        <f t="shared" si="2"/>
        <v>4.9712621567738896E-3</v>
      </c>
    </row>
    <row r="53" spans="1:21" x14ac:dyDescent="0.55000000000000004">
      <c r="A53" s="3" t="s">
        <v>61</v>
      </c>
      <c r="C53" s="6">
        <v>0</v>
      </c>
      <c r="D53" s="6"/>
      <c r="E53" s="6">
        <v>10551880790</v>
      </c>
      <c r="F53" s="6"/>
      <c r="G53" s="6">
        <v>0</v>
      </c>
      <c r="H53" s="6"/>
      <c r="I53" s="6">
        <f t="shared" si="0"/>
        <v>10551880790</v>
      </c>
      <c r="K53" s="7">
        <f>I53/$I$66</f>
        <v>1.0862412719857854E-2</v>
      </c>
      <c r="M53" s="6">
        <v>0</v>
      </c>
      <c r="N53" s="6"/>
      <c r="O53" s="6">
        <v>14685452325</v>
      </c>
      <c r="P53" s="6"/>
      <c r="Q53" s="6">
        <v>0</v>
      </c>
      <c r="S53" s="6">
        <f t="shared" si="1"/>
        <v>14685452325</v>
      </c>
      <c r="U53" s="7">
        <f t="shared" si="2"/>
        <v>6.4853611600144854E-3</v>
      </c>
    </row>
    <row r="54" spans="1:21" x14ac:dyDescent="0.55000000000000004">
      <c r="A54" s="3" t="s">
        <v>99</v>
      </c>
      <c r="C54" s="6">
        <v>0</v>
      </c>
      <c r="D54" s="6"/>
      <c r="E54" s="6">
        <v>1658913930</v>
      </c>
      <c r="F54" s="6"/>
      <c r="G54" s="6">
        <v>0</v>
      </c>
      <c r="H54" s="6"/>
      <c r="I54" s="6">
        <f t="shared" si="0"/>
        <v>1658913930</v>
      </c>
      <c r="K54" s="7">
        <f>I54/$I$66</f>
        <v>1.707734207105403E-3</v>
      </c>
      <c r="M54" s="6">
        <v>0</v>
      </c>
      <c r="N54" s="6"/>
      <c r="O54" s="6">
        <v>1658913930</v>
      </c>
      <c r="P54" s="6"/>
      <c r="Q54" s="6">
        <v>0</v>
      </c>
      <c r="S54" s="6">
        <f t="shared" si="1"/>
        <v>1658913930</v>
      </c>
      <c r="U54" s="7">
        <f t="shared" si="2"/>
        <v>7.3260637339129348E-4</v>
      </c>
    </row>
    <row r="55" spans="1:21" x14ac:dyDescent="0.55000000000000004">
      <c r="A55" s="3" t="s">
        <v>97</v>
      </c>
      <c r="C55" s="6">
        <v>0</v>
      </c>
      <c r="D55" s="6"/>
      <c r="E55" s="6">
        <v>1971619200</v>
      </c>
      <c r="F55" s="6"/>
      <c r="G55" s="6">
        <v>0</v>
      </c>
      <c r="H55" s="6"/>
      <c r="I55" s="6">
        <f t="shared" si="0"/>
        <v>1971619200</v>
      </c>
      <c r="K55" s="7">
        <f>I55/$I$66</f>
        <v>2.0296420991689356E-3</v>
      </c>
      <c r="M55" s="6">
        <v>0</v>
      </c>
      <c r="N55" s="6"/>
      <c r="O55" s="6">
        <v>1971619200</v>
      </c>
      <c r="P55" s="6"/>
      <c r="Q55" s="6">
        <v>0</v>
      </c>
      <c r="S55" s="6">
        <f t="shared" si="1"/>
        <v>1971619200</v>
      </c>
      <c r="U55" s="7">
        <f t="shared" si="2"/>
        <v>8.7070267221195938E-4</v>
      </c>
    </row>
    <row r="56" spans="1:21" x14ac:dyDescent="0.55000000000000004">
      <c r="A56" s="3" t="s">
        <v>41</v>
      </c>
      <c r="C56" s="6">
        <v>0</v>
      </c>
      <c r="D56" s="6"/>
      <c r="E56" s="6">
        <v>6993368294</v>
      </c>
      <c r="F56" s="6"/>
      <c r="G56" s="6">
        <v>0</v>
      </c>
      <c r="H56" s="6"/>
      <c r="I56" s="6">
        <f t="shared" si="0"/>
        <v>6993368294</v>
      </c>
      <c r="K56" s="7">
        <f>I56/$I$66</f>
        <v>7.1991765471221001E-3</v>
      </c>
      <c r="M56" s="6">
        <v>0</v>
      </c>
      <c r="N56" s="6"/>
      <c r="O56" s="6">
        <v>11650653988</v>
      </c>
      <c r="P56" s="6"/>
      <c r="Q56" s="6">
        <v>0</v>
      </c>
      <c r="S56" s="6">
        <f t="shared" si="1"/>
        <v>11650653988</v>
      </c>
      <c r="U56" s="7">
        <f t="shared" si="2"/>
        <v>5.1451393658412956E-3</v>
      </c>
    </row>
    <row r="57" spans="1:21" x14ac:dyDescent="0.55000000000000004">
      <c r="A57" s="3" t="s">
        <v>95</v>
      </c>
      <c r="C57" s="6">
        <v>0</v>
      </c>
      <c r="D57" s="6"/>
      <c r="E57" s="6">
        <v>17756269865</v>
      </c>
      <c r="F57" s="6"/>
      <c r="G57" s="6">
        <v>0</v>
      </c>
      <c r="H57" s="6"/>
      <c r="I57" s="6">
        <f t="shared" si="0"/>
        <v>17756269865</v>
      </c>
      <c r="K57" s="7">
        <f>I57/$I$66</f>
        <v>1.8278820191144778E-2</v>
      </c>
      <c r="M57" s="6">
        <v>0</v>
      </c>
      <c r="N57" s="6"/>
      <c r="O57" s="6">
        <v>19554233369</v>
      </c>
      <c r="P57" s="6"/>
      <c r="Q57" s="6">
        <v>0</v>
      </c>
      <c r="S57" s="6">
        <f t="shared" si="1"/>
        <v>19554233369</v>
      </c>
      <c r="U57" s="7">
        <f t="shared" si="2"/>
        <v>8.635502863557307E-3</v>
      </c>
    </row>
    <row r="58" spans="1:21" x14ac:dyDescent="0.55000000000000004">
      <c r="A58" s="3" t="s">
        <v>37</v>
      </c>
      <c r="C58" s="6">
        <v>0</v>
      </c>
      <c r="D58" s="6"/>
      <c r="E58" s="6">
        <v>5712528071</v>
      </c>
      <c r="F58" s="6"/>
      <c r="G58" s="6">
        <v>0</v>
      </c>
      <c r="H58" s="6"/>
      <c r="I58" s="6">
        <f t="shared" si="0"/>
        <v>5712528071</v>
      </c>
      <c r="K58" s="7">
        <f>I58/$I$66</f>
        <v>5.8806424007160768E-3</v>
      </c>
      <c r="M58" s="6">
        <v>0</v>
      </c>
      <c r="N58" s="6"/>
      <c r="O58" s="6">
        <v>7657149844</v>
      </c>
      <c r="P58" s="6"/>
      <c r="Q58" s="6">
        <v>0</v>
      </c>
      <c r="S58" s="6">
        <f t="shared" si="1"/>
        <v>7657149844</v>
      </c>
      <c r="U58" s="7">
        <f t="shared" si="2"/>
        <v>3.3815357604035242E-3</v>
      </c>
    </row>
    <row r="59" spans="1:21" x14ac:dyDescent="0.55000000000000004">
      <c r="A59" s="3" t="s">
        <v>47</v>
      </c>
      <c r="C59" s="6">
        <v>0</v>
      </c>
      <c r="D59" s="6"/>
      <c r="E59" s="6">
        <v>6525540630</v>
      </c>
      <c r="F59" s="6"/>
      <c r="G59" s="6">
        <v>0</v>
      </c>
      <c r="H59" s="6"/>
      <c r="I59" s="6">
        <f t="shared" si="0"/>
        <v>6525540630</v>
      </c>
      <c r="K59" s="7">
        <f>I59/$I$66</f>
        <v>6.7175811548626525E-3</v>
      </c>
      <c r="M59" s="6">
        <v>0</v>
      </c>
      <c r="N59" s="6"/>
      <c r="O59" s="6">
        <v>5158284498</v>
      </c>
      <c r="P59" s="6"/>
      <c r="Q59" s="6">
        <v>0</v>
      </c>
      <c r="S59" s="6">
        <f t="shared" si="1"/>
        <v>5158284498</v>
      </c>
      <c r="U59" s="7">
        <f t="shared" si="2"/>
        <v>2.2779916610865454E-3</v>
      </c>
    </row>
    <row r="60" spans="1:21" x14ac:dyDescent="0.55000000000000004">
      <c r="A60" s="3" t="s">
        <v>69</v>
      </c>
      <c r="C60" s="6">
        <v>0</v>
      </c>
      <c r="D60" s="6"/>
      <c r="E60" s="6">
        <v>184798043757</v>
      </c>
      <c r="F60" s="6"/>
      <c r="G60" s="6">
        <v>0</v>
      </c>
      <c r="H60" s="6"/>
      <c r="I60" s="6">
        <f t="shared" si="0"/>
        <v>184798043757</v>
      </c>
      <c r="K60" s="7">
        <f>I60/$I$66</f>
        <v>0.19023647642164893</v>
      </c>
      <c r="M60" s="6">
        <v>0</v>
      </c>
      <c r="N60" s="6"/>
      <c r="O60" s="6">
        <v>673891892474</v>
      </c>
      <c r="P60" s="6"/>
      <c r="Q60" s="6">
        <v>0</v>
      </c>
      <c r="S60" s="6">
        <f t="shared" si="1"/>
        <v>673891892474</v>
      </c>
      <c r="U60" s="7">
        <f t="shared" si="2"/>
        <v>0.29760283910761581</v>
      </c>
    </row>
    <row r="61" spans="1:21" x14ac:dyDescent="0.55000000000000004">
      <c r="A61" s="3" t="s">
        <v>78</v>
      </c>
      <c r="C61" s="6">
        <v>0</v>
      </c>
      <c r="D61" s="6"/>
      <c r="E61" s="6">
        <v>50509425873</v>
      </c>
      <c r="F61" s="6"/>
      <c r="G61" s="6">
        <v>0</v>
      </c>
      <c r="H61" s="6"/>
      <c r="I61" s="6">
        <f t="shared" si="0"/>
        <v>50509425873</v>
      </c>
      <c r="K61" s="7">
        <f>I61/$I$66</f>
        <v>5.1995870783107342E-2</v>
      </c>
      <c r="M61" s="6">
        <v>0</v>
      </c>
      <c r="N61" s="6"/>
      <c r="O61" s="6">
        <v>28699785436</v>
      </c>
      <c r="P61" s="6"/>
      <c r="Q61" s="6">
        <v>0</v>
      </c>
      <c r="S61" s="6">
        <f t="shared" si="1"/>
        <v>28699785436</v>
      </c>
      <c r="U61" s="7">
        <f t="shared" si="2"/>
        <v>1.267434394584668E-2</v>
      </c>
    </row>
    <row r="62" spans="1:21" x14ac:dyDescent="0.55000000000000004">
      <c r="A62" s="3" t="s">
        <v>199</v>
      </c>
      <c r="C62" s="6">
        <v>0</v>
      </c>
      <c r="D62" s="6"/>
      <c r="E62" s="6">
        <v>-779478562</v>
      </c>
      <c r="F62" s="6"/>
      <c r="G62" s="6">
        <v>0</v>
      </c>
      <c r="H62" s="6"/>
      <c r="I62" s="6">
        <f t="shared" si="0"/>
        <v>-779478562</v>
      </c>
      <c r="K62" s="7">
        <f>I62/$I$66</f>
        <v>-8.0241788314643276E-4</v>
      </c>
      <c r="M62" s="6">
        <v>0</v>
      </c>
      <c r="N62" s="6"/>
      <c r="O62" s="6">
        <v>-779478562</v>
      </c>
      <c r="P62" s="6"/>
      <c r="Q62" s="6">
        <v>0</v>
      </c>
      <c r="S62" s="6">
        <f t="shared" si="1"/>
        <v>-779478562</v>
      </c>
      <c r="U62" s="7">
        <f>S62/$S$66</f>
        <v>-3.4423182066056947E-4</v>
      </c>
    </row>
    <row r="63" spans="1:21" x14ac:dyDescent="0.55000000000000004">
      <c r="A63" s="3" t="s">
        <v>200</v>
      </c>
      <c r="C63" s="6">
        <v>0</v>
      </c>
      <c r="D63" s="6"/>
      <c r="E63" s="6">
        <v>-293232375</v>
      </c>
      <c r="F63" s="6"/>
      <c r="G63" s="6">
        <v>0</v>
      </c>
      <c r="H63" s="6"/>
      <c r="I63" s="6">
        <f t="shared" si="0"/>
        <v>-293232375</v>
      </c>
      <c r="K63" s="7">
        <f>I63/$I$66</f>
        <v>-3.0186192807378449E-4</v>
      </c>
      <c r="M63" s="6">
        <v>0</v>
      </c>
      <c r="N63" s="6"/>
      <c r="O63" s="6">
        <v>-293232375</v>
      </c>
      <c r="P63" s="6"/>
      <c r="Q63" s="6">
        <v>0</v>
      </c>
      <c r="S63" s="6">
        <f t="shared" si="1"/>
        <v>-293232375</v>
      </c>
      <c r="U63" s="7">
        <f t="shared" si="2"/>
        <v>-1.2949671645090459E-4</v>
      </c>
    </row>
    <row r="64" spans="1:21" x14ac:dyDescent="0.55000000000000004">
      <c r="A64" s="3" t="s">
        <v>201</v>
      </c>
      <c r="C64" s="6">
        <v>0</v>
      </c>
      <c r="D64" s="6"/>
      <c r="E64" s="6">
        <v>560056650</v>
      </c>
      <c r="F64" s="6"/>
      <c r="G64" s="6">
        <v>0</v>
      </c>
      <c r="H64" s="6"/>
      <c r="I64" s="6">
        <f t="shared" si="0"/>
        <v>560056650</v>
      </c>
      <c r="K64" s="7">
        <f>I64/$I$66</f>
        <v>5.7653859059575083E-4</v>
      </c>
      <c r="M64" s="6">
        <v>0</v>
      </c>
      <c r="N64" s="6"/>
      <c r="O64" s="6">
        <v>560056650</v>
      </c>
      <c r="P64" s="6"/>
      <c r="Q64" s="6">
        <v>0</v>
      </c>
      <c r="S64" s="6">
        <f t="shared" si="1"/>
        <v>560056650</v>
      </c>
      <c r="U64" s="7">
        <f t="shared" si="2"/>
        <v>2.4733113866261703E-4</v>
      </c>
    </row>
    <row r="65" spans="1:21" x14ac:dyDescent="0.55000000000000004">
      <c r="A65" s="3" t="s">
        <v>202</v>
      </c>
      <c r="C65" s="6">
        <v>0</v>
      </c>
      <c r="D65" s="6"/>
      <c r="E65" s="6">
        <v>11912386</v>
      </c>
      <c r="F65" s="6"/>
      <c r="G65" s="6">
        <v>0</v>
      </c>
      <c r="H65" s="6"/>
      <c r="I65" s="6">
        <f t="shared" si="0"/>
        <v>11912386</v>
      </c>
      <c r="K65" s="7">
        <f>I65/$I$66</f>
        <v>1.226295631892337E-5</v>
      </c>
      <c r="M65" s="6">
        <v>0</v>
      </c>
      <c r="N65" s="6"/>
      <c r="O65" s="6">
        <v>11912386</v>
      </c>
      <c r="P65" s="6"/>
      <c r="Q65" s="6">
        <v>0</v>
      </c>
      <c r="S65" s="6">
        <f t="shared" si="1"/>
        <v>11912386</v>
      </c>
      <c r="U65" s="7">
        <f t="shared" si="2"/>
        <v>5.2607249526786582E-6</v>
      </c>
    </row>
    <row r="66" spans="1:21" x14ac:dyDescent="0.55000000000000004">
      <c r="A66" s="3" t="s">
        <v>102</v>
      </c>
      <c r="C66" s="5">
        <f>SUM(C8:C65)</f>
        <v>21290170000</v>
      </c>
      <c r="E66" s="5">
        <f>SUM(E8:E65)</f>
        <v>784271084268</v>
      </c>
      <c r="G66" s="5">
        <f>SUM(G8:G65)</f>
        <v>165850996595</v>
      </c>
      <c r="I66" s="5">
        <f>SUM(I8:I65)</f>
        <v>971412250863</v>
      </c>
      <c r="K66" s="12">
        <f>SUM(K8:K65)</f>
        <v>1</v>
      </c>
      <c r="M66" s="5">
        <f>SUM(M8:M61)</f>
        <v>354300249897</v>
      </c>
      <c r="O66" s="5">
        <f>SUM(O8:O65)</f>
        <v>1642745114007</v>
      </c>
      <c r="Q66" s="5">
        <f>SUM(Q8:Q65)</f>
        <v>267354715392</v>
      </c>
      <c r="S66" s="5">
        <f>SUM(S8:S65)</f>
        <v>2264400079296</v>
      </c>
      <c r="U66" s="13">
        <f>SUM(U8:U65)</f>
        <v>1.0000000000000004</v>
      </c>
    </row>
    <row r="67" spans="1:21" x14ac:dyDescent="0.55000000000000004">
      <c r="C67" s="4"/>
      <c r="E67" s="4"/>
      <c r="G67" s="4"/>
      <c r="M67" s="4"/>
      <c r="O67" s="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27"/>
  <sheetViews>
    <sheetView rightToLeft="1" topLeftCell="A5" workbookViewId="0">
      <selection activeCell="K21" sqref="K21"/>
    </sheetView>
  </sheetViews>
  <sheetFormatPr defaultRowHeight="24" x14ac:dyDescent="0.55000000000000004"/>
  <cols>
    <col min="1" max="1" width="23.8554687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4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4" ht="24.75" x14ac:dyDescent="0.55000000000000004">
      <c r="A3" s="1" t="s">
        <v>138</v>
      </c>
      <c r="B3" s="1" t="s">
        <v>138</v>
      </c>
      <c r="C3" s="1" t="s">
        <v>138</v>
      </c>
      <c r="D3" s="1" t="s">
        <v>138</v>
      </c>
      <c r="E3" s="1" t="s">
        <v>138</v>
      </c>
      <c r="F3" s="1" t="s">
        <v>138</v>
      </c>
      <c r="G3" s="1" t="s">
        <v>138</v>
      </c>
      <c r="H3" s="1" t="s">
        <v>138</v>
      </c>
      <c r="I3" s="1" t="s">
        <v>138</v>
      </c>
      <c r="J3" s="1" t="s">
        <v>138</v>
      </c>
      <c r="K3" s="1" t="s">
        <v>138</v>
      </c>
    </row>
    <row r="4" spans="1:14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4" ht="24.75" x14ac:dyDescent="0.55000000000000004">
      <c r="A6" s="2" t="s">
        <v>187</v>
      </c>
      <c r="B6" s="2" t="s">
        <v>187</v>
      </c>
      <c r="C6" s="2" t="s">
        <v>187</v>
      </c>
      <c r="E6" s="2" t="s">
        <v>140</v>
      </c>
      <c r="F6" s="2" t="s">
        <v>140</v>
      </c>
      <c r="G6" s="2" t="s">
        <v>140</v>
      </c>
      <c r="I6" s="2" t="s">
        <v>141</v>
      </c>
      <c r="J6" s="2" t="s">
        <v>141</v>
      </c>
      <c r="K6" s="2" t="s">
        <v>141</v>
      </c>
    </row>
    <row r="7" spans="1:14" ht="24.75" x14ac:dyDescent="0.55000000000000004">
      <c r="A7" s="2" t="s">
        <v>188</v>
      </c>
      <c r="C7" s="2" t="s">
        <v>106</v>
      </c>
      <c r="E7" s="2" t="s">
        <v>189</v>
      </c>
      <c r="G7" s="2" t="s">
        <v>190</v>
      </c>
      <c r="I7" s="2" t="s">
        <v>189</v>
      </c>
      <c r="K7" s="2" t="s">
        <v>190</v>
      </c>
    </row>
    <row r="8" spans="1:14" x14ac:dyDescent="0.55000000000000004">
      <c r="A8" s="3" t="s">
        <v>110</v>
      </c>
      <c r="C8" s="9" t="s">
        <v>111</v>
      </c>
      <c r="E8" s="14">
        <v>870544883</v>
      </c>
      <c r="F8" s="9"/>
      <c r="G8" s="7">
        <f>E8/$E$20</f>
        <v>4.7656260360801783E-2</v>
      </c>
      <c r="H8" s="9"/>
      <c r="I8" s="14">
        <v>4822844393</v>
      </c>
      <c r="J8" s="9"/>
      <c r="K8" s="7">
        <f>I8/$I$20</f>
        <v>9.458233968994495E-2</v>
      </c>
      <c r="L8" s="9"/>
      <c r="M8" s="9"/>
      <c r="N8" s="9"/>
    </row>
    <row r="9" spans="1:14" x14ac:dyDescent="0.55000000000000004">
      <c r="A9" s="3" t="s">
        <v>113</v>
      </c>
      <c r="C9" s="9" t="s">
        <v>114</v>
      </c>
      <c r="E9" s="14">
        <v>4802</v>
      </c>
      <c r="F9" s="9"/>
      <c r="G9" s="7">
        <f t="shared" ref="G9:G19" si="0">E9/$E$20</f>
        <v>2.6287600642018843E-7</v>
      </c>
      <c r="H9" s="9"/>
      <c r="I9" s="14">
        <v>314110</v>
      </c>
      <c r="J9" s="9"/>
      <c r="K9" s="7">
        <f t="shared" ref="K9:K19" si="1">I9/$I$20</f>
        <v>6.1601113988105002E-6</v>
      </c>
      <c r="L9" s="9"/>
      <c r="M9" s="9"/>
      <c r="N9" s="9"/>
    </row>
    <row r="10" spans="1:14" x14ac:dyDescent="0.55000000000000004">
      <c r="A10" s="3" t="s">
        <v>115</v>
      </c>
      <c r="C10" s="9" t="s">
        <v>116</v>
      </c>
      <c r="E10" s="14">
        <v>59485</v>
      </c>
      <c r="F10" s="9"/>
      <c r="G10" s="7">
        <f t="shared" si="0"/>
        <v>3.2563888467107261E-6</v>
      </c>
      <c r="H10" s="9"/>
      <c r="I10" s="14">
        <v>599378</v>
      </c>
      <c r="J10" s="9"/>
      <c r="K10" s="7">
        <f t="shared" si="1"/>
        <v>1.1754593136150521E-5</v>
      </c>
      <c r="L10" s="9"/>
      <c r="M10" s="9"/>
      <c r="N10" s="9"/>
    </row>
    <row r="11" spans="1:14" x14ac:dyDescent="0.55000000000000004">
      <c r="A11" s="3" t="s">
        <v>117</v>
      </c>
      <c r="C11" s="9" t="s">
        <v>118</v>
      </c>
      <c r="E11" s="14">
        <v>23932</v>
      </c>
      <c r="F11" s="9"/>
      <c r="G11" s="7">
        <f t="shared" si="0"/>
        <v>1.3101100761449289E-6</v>
      </c>
      <c r="H11" s="9"/>
      <c r="I11" s="14">
        <v>109771</v>
      </c>
      <c r="J11" s="9"/>
      <c r="K11" s="7">
        <f t="shared" si="1"/>
        <v>2.1527540936577234E-6</v>
      </c>
      <c r="L11" s="9"/>
      <c r="M11" s="9"/>
      <c r="N11" s="9"/>
    </row>
    <row r="12" spans="1:14" x14ac:dyDescent="0.55000000000000004">
      <c r="A12" s="3" t="s">
        <v>117</v>
      </c>
      <c r="C12" s="9" t="s">
        <v>191</v>
      </c>
      <c r="E12" s="14">
        <v>99</v>
      </c>
      <c r="F12" s="9"/>
      <c r="G12" s="7">
        <f t="shared" si="0"/>
        <v>5.419559482631956E-9</v>
      </c>
      <c r="H12" s="9"/>
      <c r="I12" s="14">
        <v>8631147564</v>
      </c>
      <c r="J12" s="9"/>
      <c r="K12" s="7">
        <f t="shared" si="1"/>
        <v>0.16926818787625952</v>
      </c>
      <c r="L12" s="9"/>
      <c r="M12" s="9"/>
      <c r="N12" s="9"/>
    </row>
    <row r="13" spans="1:14" x14ac:dyDescent="0.55000000000000004">
      <c r="A13" s="3" t="s">
        <v>121</v>
      </c>
      <c r="C13" s="9" t="s">
        <v>192</v>
      </c>
      <c r="E13" s="14">
        <v>0</v>
      </c>
      <c r="F13" s="9"/>
      <c r="G13" s="7">
        <f t="shared" si="0"/>
        <v>0</v>
      </c>
      <c r="H13" s="9"/>
      <c r="I13" s="14">
        <v>5803278687</v>
      </c>
      <c r="J13" s="9"/>
      <c r="K13" s="7">
        <f t="shared" si="1"/>
        <v>0.11380994934979062</v>
      </c>
      <c r="L13" s="9"/>
      <c r="M13" s="9"/>
      <c r="N13" s="9"/>
    </row>
    <row r="14" spans="1:14" x14ac:dyDescent="0.55000000000000004">
      <c r="A14" s="3" t="s">
        <v>121</v>
      </c>
      <c r="C14" s="9" t="s">
        <v>122</v>
      </c>
      <c r="E14" s="14">
        <v>3045901638</v>
      </c>
      <c r="F14" s="9"/>
      <c r="G14" s="7">
        <f t="shared" si="0"/>
        <v>0.16674186975138491</v>
      </c>
      <c r="H14" s="9"/>
      <c r="I14" s="14">
        <v>10757377044</v>
      </c>
      <c r="J14" s="9"/>
      <c r="K14" s="7">
        <f t="shared" si="1"/>
        <v>0.21096635239262299</v>
      </c>
      <c r="L14" s="9"/>
      <c r="M14" s="9"/>
      <c r="N14" s="9"/>
    </row>
    <row r="15" spans="1:14" x14ac:dyDescent="0.55000000000000004">
      <c r="A15" s="3" t="s">
        <v>113</v>
      </c>
      <c r="C15" s="9" t="s">
        <v>193</v>
      </c>
      <c r="E15" s="14">
        <v>0</v>
      </c>
      <c r="F15" s="9"/>
      <c r="G15" s="7">
        <f t="shared" si="0"/>
        <v>0</v>
      </c>
      <c r="H15" s="9"/>
      <c r="I15" s="14">
        <v>6624657533</v>
      </c>
      <c r="J15" s="9"/>
      <c r="K15" s="7">
        <f t="shared" si="1"/>
        <v>0.12991827188643834</v>
      </c>
      <c r="L15" s="9"/>
      <c r="M15" s="9"/>
      <c r="N15" s="9"/>
    </row>
    <row r="16" spans="1:14" x14ac:dyDescent="0.55000000000000004">
      <c r="A16" s="3" t="s">
        <v>113</v>
      </c>
      <c r="C16" s="9" t="s">
        <v>124</v>
      </c>
      <c r="E16" s="14">
        <v>6114349857</v>
      </c>
      <c r="F16" s="9"/>
      <c r="G16" s="7">
        <f t="shared" si="0"/>
        <v>0.33471800755185549</v>
      </c>
      <c r="H16" s="9"/>
      <c r="I16" s="14">
        <v>6114349857</v>
      </c>
      <c r="J16" s="9"/>
      <c r="K16" s="7">
        <f t="shared" si="1"/>
        <v>0.11991046528420315</v>
      </c>
      <c r="L16" s="9"/>
      <c r="M16" s="9"/>
      <c r="N16" s="9"/>
    </row>
    <row r="17" spans="1:14" x14ac:dyDescent="0.55000000000000004">
      <c r="A17" s="3" t="s">
        <v>113</v>
      </c>
      <c r="C17" s="9" t="s">
        <v>126</v>
      </c>
      <c r="E17" s="14">
        <v>2013698629</v>
      </c>
      <c r="F17" s="9"/>
      <c r="G17" s="7">
        <f t="shared" si="0"/>
        <v>0.11023595454504968</v>
      </c>
      <c r="H17" s="9"/>
      <c r="I17" s="14">
        <v>2013698629</v>
      </c>
      <c r="J17" s="9"/>
      <c r="K17" s="7">
        <f t="shared" si="1"/>
        <v>3.9491286104460149E-2</v>
      </c>
      <c r="L17" s="9"/>
      <c r="M17" s="9"/>
      <c r="N17" s="9"/>
    </row>
    <row r="18" spans="1:14" x14ac:dyDescent="0.55000000000000004">
      <c r="A18" s="3" t="s">
        <v>113</v>
      </c>
      <c r="C18" s="9" t="s">
        <v>127</v>
      </c>
      <c r="E18" s="14">
        <v>3099633200</v>
      </c>
      <c r="F18" s="9"/>
      <c r="G18" s="7">
        <f t="shared" si="0"/>
        <v>0.16968329799738216</v>
      </c>
      <c r="H18" s="9"/>
      <c r="I18" s="14">
        <v>3099633200</v>
      </c>
      <c r="J18" s="9"/>
      <c r="K18" s="7">
        <f t="shared" si="1"/>
        <v>6.0787895347016868E-2</v>
      </c>
      <c r="L18" s="9"/>
      <c r="M18" s="9"/>
      <c r="N18" s="9"/>
    </row>
    <row r="19" spans="1:14" ht="24.75" thickBot="1" x14ac:dyDescent="0.6">
      <c r="A19" s="3" t="s">
        <v>129</v>
      </c>
      <c r="C19" s="9" t="s">
        <v>130</v>
      </c>
      <c r="E19" s="14">
        <v>3122950819</v>
      </c>
      <c r="F19" s="9"/>
      <c r="G19" s="7">
        <f t="shared" si="0"/>
        <v>0.1709597749990372</v>
      </c>
      <c r="H19" s="9"/>
      <c r="I19" s="14">
        <v>3122950819</v>
      </c>
      <c r="J19" s="9"/>
      <c r="K19" s="7">
        <f t="shared" si="1"/>
        <v>6.1245184610634773E-2</v>
      </c>
      <c r="L19" s="9"/>
      <c r="M19" s="9"/>
      <c r="N19" s="9"/>
    </row>
    <row r="20" spans="1:14" ht="24.75" thickBot="1" x14ac:dyDescent="0.6">
      <c r="A20" s="3" t="s">
        <v>102</v>
      </c>
      <c r="C20" s="9" t="s">
        <v>102</v>
      </c>
      <c r="E20" s="8">
        <f>SUM(E8:E19)</f>
        <v>18267167344</v>
      </c>
      <c r="F20" s="9"/>
      <c r="G20" s="16">
        <f>SUM(G8:G19)</f>
        <v>1</v>
      </c>
      <c r="H20" s="9"/>
      <c r="I20" s="8">
        <f>SUM(I8:I19)</f>
        <v>50990960985</v>
      </c>
      <c r="J20" s="9"/>
      <c r="K20" s="16">
        <f>SUM(K8:K19)</f>
        <v>1</v>
      </c>
      <c r="L20" s="9"/>
      <c r="M20" s="9"/>
      <c r="N20" s="9"/>
    </row>
    <row r="21" spans="1:14" ht="24.75" thickTop="1" x14ac:dyDescent="0.55000000000000004">
      <c r="E21" s="9"/>
      <c r="F21" s="9"/>
      <c r="G21" s="9"/>
      <c r="H21" s="9"/>
      <c r="I21" s="9"/>
      <c r="J21" s="9"/>
      <c r="K21" s="15"/>
      <c r="L21" s="9"/>
      <c r="M21" s="9"/>
      <c r="N21" s="9"/>
    </row>
    <row r="22" spans="1:14" x14ac:dyDescent="0.55000000000000004">
      <c r="E22" s="9"/>
      <c r="F22" s="9"/>
      <c r="G22" s="9"/>
      <c r="H22" s="9"/>
      <c r="I22" s="9"/>
      <c r="J22" s="9"/>
      <c r="K22" s="15"/>
      <c r="L22" s="9"/>
      <c r="M22" s="9"/>
      <c r="N22" s="9"/>
    </row>
    <row r="23" spans="1:14" x14ac:dyDescent="0.55000000000000004"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55000000000000004"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55000000000000004"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55000000000000004"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55000000000000004"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34"/>
  <sheetViews>
    <sheetView rightToLeft="1" topLeftCell="A19" workbookViewId="0">
      <selection activeCell="O33" sqref="O33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16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0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5" ht="24.75" x14ac:dyDescent="0.55000000000000004">
      <c r="A3" s="1" t="s">
        <v>138</v>
      </c>
      <c r="B3" s="1" t="s">
        <v>138</v>
      </c>
      <c r="C3" s="1" t="s">
        <v>138</v>
      </c>
      <c r="D3" s="1" t="s">
        <v>138</v>
      </c>
      <c r="E3" s="1" t="s">
        <v>138</v>
      </c>
      <c r="F3" s="1" t="s">
        <v>138</v>
      </c>
      <c r="G3" s="1" t="s">
        <v>138</v>
      </c>
      <c r="H3" s="1" t="s">
        <v>138</v>
      </c>
      <c r="I3" s="1" t="s">
        <v>138</v>
      </c>
      <c r="J3" s="1" t="s">
        <v>138</v>
      </c>
      <c r="K3" s="1" t="s">
        <v>138</v>
      </c>
      <c r="L3" s="1" t="s">
        <v>138</v>
      </c>
      <c r="M3" s="1" t="s">
        <v>138</v>
      </c>
      <c r="N3" s="1" t="s">
        <v>138</v>
      </c>
      <c r="O3" s="1" t="s">
        <v>138</v>
      </c>
      <c r="P3" s="1" t="s">
        <v>138</v>
      </c>
      <c r="Q3" s="1" t="s">
        <v>138</v>
      </c>
      <c r="R3" s="1" t="s">
        <v>138</v>
      </c>
      <c r="S3" s="1" t="s">
        <v>138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5" ht="24.75" x14ac:dyDescent="0.55000000000000004">
      <c r="A6" s="2" t="s">
        <v>3</v>
      </c>
      <c r="C6" s="2" t="s">
        <v>146</v>
      </c>
      <c r="D6" s="2" t="s">
        <v>146</v>
      </c>
      <c r="E6" s="2" t="s">
        <v>146</v>
      </c>
      <c r="F6" s="2" t="s">
        <v>146</v>
      </c>
      <c r="G6" s="2" t="s">
        <v>146</v>
      </c>
      <c r="I6" s="2" t="s">
        <v>140</v>
      </c>
      <c r="J6" s="2" t="s">
        <v>140</v>
      </c>
      <c r="K6" s="2" t="s">
        <v>140</v>
      </c>
      <c r="L6" s="2" t="s">
        <v>140</v>
      </c>
      <c r="M6" s="2" t="s">
        <v>140</v>
      </c>
      <c r="O6" s="2" t="s">
        <v>141</v>
      </c>
      <c r="P6" s="2" t="s">
        <v>141</v>
      </c>
      <c r="Q6" s="2" t="s">
        <v>141</v>
      </c>
      <c r="R6" s="2" t="s">
        <v>141</v>
      </c>
      <c r="S6" s="2" t="s">
        <v>141</v>
      </c>
    </row>
    <row r="7" spans="1:25" ht="24.75" x14ac:dyDescent="0.55000000000000004">
      <c r="A7" s="2" t="s">
        <v>3</v>
      </c>
      <c r="C7" s="2" t="s">
        <v>147</v>
      </c>
      <c r="E7" s="2" t="s">
        <v>148</v>
      </c>
      <c r="G7" s="2" t="s">
        <v>149</v>
      </c>
      <c r="I7" s="2" t="s">
        <v>150</v>
      </c>
      <c r="K7" s="2" t="s">
        <v>144</v>
      </c>
      <c r="M7" s="2" t="s">
        <v>151</v>
      </c>
      <c r="O7" s="2" t="s">
        <v>150</v>
      </c>
      <c r="Q7" s="2" t="s">
        <v>144</v>
      </c>
      <c r="S7" s="2" t="s">
        <v>151</v>
      </c>
    </row>
    <row r="8" spans="1:25" x14ac:dyDescent="0.55000000000000004">
      <c r="A8" s="3" t="s">
        <v>33</v>
      </c>
      <c r="C8" s="6" t="s">
        <v>152</v>
      </c>
      <c r="D8" s="6"/>
      <c r="E8" s="6">
        <v>16864311</v>
      </c>
      <c r="F8" s="6"/>
      <c r="G8" s="6">
        <v>630</v>
      </c>
      <c r="H8" s="6"/>
      <c r="I8" s="6">
        <v>0</v>
      </c>
      <c r="J8" s="6"/>
      <c r="K8" s="6">
        <v>0</v>
      </c>
      <c r="L8" s="6"/>
      <c r="M8" s="6">
        <v>0</v>
      </c>
      <c r="N8" s="6"/>
      <c r="O8" s="6">
        <v>10624515930</v>
      </c>
      <c r="P8" s="6"/>
      <c r="Q8" s="6">
        <v>0</v>
      </c>
      <c r="R8" s="6"/>
      <c r="S8" s="6">
        <v>10624515930</v>
      </c>
      <c r="T8" s="6"/>
      <c r="U8" s="6"/>
      <c r="V8" s="6"/>
      <c r="W8" s="6"/>
      <c r="Y8" s="7"/>
    </row>
    <row r="9" spans="1:25" x14ac:dyDescent="0.55000000000000004">
      <c r="A9" s="3" t="s">
        <v>21</v>
      </c>
      <c r="C9" s="6" t="s">
        <v>153</v>
      </c>
      <c r="D9" s="6"/>
      <c r="E9" s="6">
        <v>32839011</v>
      </c>
      <c r="F9" s="6"/>
      <c r="G9" s="6">
        <v>48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1576272528</v>
      </c>
      <c r="P9" s="6"/>
      <c r="Q9" s="6">
        <v>0</v>
      </c>
      <c r="R9" s="6"/>
      <c r="S9" s="6">
        <v>1576272528</v>
      </c>
      <c r="T9" s="6"/>
      <c r="U9" s="6"/>
      <c r="V9" s="6"/>
      <c r="W9" s="6"/>
      <c r="Y9" s="7"/>
    </row>
    <row r="10" spans="1:25" x14ac:dyDescent="0.55000000000000004">
      <c r="A10" s="3" t="s">
        <v>57</v>
      </c>
      <c r="C10" s="6" t="s">
        <v>154</v>
      </c>
      <c r="D10" s="6"/>
      <c r="E10" s="6">
        <v>34755636</v>
      </c>
      <c r="F10" s="6"/>
      <c r="G10" s="6">
        <v>400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13902254400</v>
      </c>
      <c r="P10" s="6"/>
      <c r="Q10" s="6">
        <v>601277058</v>
      </c>
      <c r="R10" s="6"/>
      <c r="S10" s="6">
        <v>13300977342</v>
      </c>
      <c r="T10" s="6"/>
      <c r="U10" s="6"/>
      <c r="V10" s="6"/>
      <c r="W10" s="6"/>
      <c r="Y10" s="7"/>
    </row>
    <row r="11" spans="1:25" x14ac:dyDescent="0.55000000000000004">
      <c r="A11" s="3" t="s">
        <v>94</v>
      </c>
      <c r="C11" s="6" t="s">
        <v>155</v>
      </c>
      <c r="D11" s="6"/>
      <c r="E11" s="6">
        <v>1992971</v>
      </c>
      <c r="F11" s="6"/>
      <c r="G11" s="6">
        <v>86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171395506</v>
      </c>
      <c r="P11" s="6"/>
      <c r="Q11" s="6">
        <v>0</v>
      </c>
      <c r="R11" s="6"/>
      <c r="S11" s="6">
        <v>171395506</v>
      </c>
      <c r="T11" s="6"/>
      <c r="U11" s="6"/>
      <c r="V11" s="6"/>
      <c r="W11" s="6"/>
      <c r="Y11" s="7"/>
    </row>
    <row r="12" spans="1:25" x14ac:dyDescent="0.55000000000000004">
      <c r="A12" s="3" t="s">
        <v>53</v>
      </c>
      <c r="C12" s="6" t="s">
        <v>156</v>
      </c>
      <c r="D12" s="6"/>
      <c r="E12" s="6">
        <v>5620812</v>
      </c>
      <c r="F12" s="6"/>
      <c r="G12" s="6">
        <v>6500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36535278000</v>
      </c>
      <c r="P12" s="6"/>
      <c r="Q12" s="6">
        <v>0</v>
      </c>
      <c r="R12" s="6"/>
      <c r="S12" s="6">
        <v>36535278000</v>
      </c>
      <c r="T12" s="6"/>
      <c r="U12" s="6"/>
      <c r="V12" s="6"/>
      <c r="W12" s="6"/>
      <c r="Y12" s="7"/>
    </row>
    <row r="13" spans="1:25" x14ac:dyDescent="0.55000000000000004">
      <c r="A13" s="3" t="s">
        <v>35</v>
      </c>
      <c r="C13" s="6" t="s">
        <v>157</v>
      </c>
      <c r="D13" s="6"/>
      <c r="E13" s="6">
        <v>10149014</v>
      </c>
      <c r="F13" s="6"/>
      <c r="G13" s="6">
        <v>1200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12178816800</v>
      </c>
      <c r="P13" s="6"/>
      <c r="Q13" s="6">
        <v>245211077</v>
      </c>
      <c r="R13" s="6"/>
      <c r="S13" s="6">
        <v>11933605723</v>
      </c>
      <c r="T13" s="6"/>
      <c r="U13" s="6"/>
      <c r="V13" s="6"/>
      <c r="W13" s="6"/>
      <c r="Y13" s="7"/>
    </row>
    <row r="14" spans="1:25" x14ac:dyDescent="0.55000000000000004">
      <c r="A14" s="3" t="s">
        <v>27</v>
      </c>
      <c r="C14" s="6" t="s">
        <v>157</v>
      </c>
      <c r="D14" s="6"/>
      <c r="E14" s="6">
        <v>25666139</v>
      </c>
      <c r="F14" s="6"/>
      <c r="G14" s="6">
        <v>610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15656344790</v>
      </c>
      <c r="P14" s="6"/>
      <c r="Q14" s="6">
        <v>0</v>
      </c>
      <c r="R14" s="6"/>
      <c r="S14" s="6">
        <v>15656344790</v>
      </c>
      <c r="T14" s="6"/>
      <c r="U14" s="6"/>
      <c r="V14" s="6"/>
      <c r="W14" s="6"/>
      <c r="Y14" s="7"/>
    </row>
    <row r="15" spans="1:25" x14ac:dyDescent="0.55000000000000004">
      <c r="A15" s="3" t="s">
        <v>77</v>
      </c>
      <c r="C15" s="6" t="s">
        <v>157</v>
      </c>
      <c r="D15" s="6"/>
      <c r="E15" s="6">
        <v>39125547</v>
      </c>
      <c r="F15" s="6"/>
      <c r="G15" s="6">
        <v>400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15650218800</v>
      </c>
      <c r="P15" s="6"/>
      <c r="Q15" s="6">
        <v>0</v>
      </c>
      <c r="R15" s="6"/>
      <c r="S15" s="6">
        <v>15650218800</v>
      </c>
      <c r="T15" s="6"/>
      <c r="U15" s="6"/>
      <c r="V15" s="6"/>
      <c r="W15" s="6"/>
      <c r="Y15" s="7"/>
    </row>
    <row r="16" spans="1:25" x14ac:dyDescent="0.55000000000000004">
      <c r="A16" s="3" t="s">
        <v>29</v>
      </c>
      <c r="C16" s="6" t="s">
        <v>133</v>
      </c>
      <c r="D16" s="6"/>
      <c r="E16" s="6">
        <v>575410</v>
      </c>
      <c r="F16" s="6"/>
      <c r="G16" s="6">
        <v>37000</v>
      </c>
      <c r="H16" s="6"/>
      <c r="I16" s="6">
        <v>21290170000</v>
      </c>
      <c r="J16" s="6"/>
      <c r="K16" s="6">
        <v>0</v>
      </c>
      <c r="L16" s="6"/>
      <c r="M16" s="6">
        <v>21290170000</v>
      </c>
      <c r="N16" s="6"/>
      <c r="O16" s="6">
        <v>21290170000</v>
      </c>
      <c r="P16" s="6"/>
      <c r="Q16" s="6">
        <v>0</v>
      </c>
      <c r="R16" s="6"/>
      <c r="S16" s="6">
        <v>21290170000</v>
      </c>
      <c r="T16" s="6"/>
      <c r="U16" s="6"/>
      <c r="V16" s="6"/>
      <c r="W16" s="6"/>
      <c r="Y16" s="7"/>
    </row>
    <row r="17" spans="1:25" x14ac:dyDescent="0.55000000000000004">
      <c r="A17" s="3" t="s">
        <v>71</v>
      </c>
      <c r="C17" s="6" t="s">
        <v>158</v>
      </c>
      <c r="D17" s="6"/>
      <c r="E17" s="6">
        <v>12331929</v>
      </c>
      <c r="F17" s="6"/>
      <c r="G17" s="6">
        <v>2000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24663858000</v>
      </c>
      <c r="P17" s="6"/>
      <c r="Q17" s="6">
        <v>0</v>
      </c>
      <c r="R17" s="6"/>
      <c r="S17" s="6">
        <v>24663858000</v>
      </c>
      <c r="T17" s="6"/>
      <c r="U17" s="6"/>
      <c r="V17" s="6"/>
      <c r="W17" s="6"/>
      <c r="Y17" s="7"/>
    </row>
    <row r="18" spans="1:25" x14ac:dyDescent="0.55000000000000004">
      <c r="A18" s="3" t="s">
        <v>50</v>
      </c>
      <c r="C18" s="6" t="s">
        <v>159</v>
      </c>
      <c r="D18" s="6"/>
      <c r="E18" s="6">
        <v>4650000</v>
      </c>
      <c r="F18" s="6"/>
      <c r="G18" s="6">
        <v>3000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13950000000</v>
      </c>
      <c r="P18" s="6"/>
      <c r="Q18" s="6">
        <v>1212664165</v>
      </c>
      <c r="R18" s="6"/>
      <c r="S18" s="6">
        <v>12737335835</v>
      </c>
      <c r="T18" s="6"/>
      <c r="U18" s="6"/>
      <c r="V18" s="6"/>
      <c r="W18" s="6"/>
      <c r="Y18" s="7"/>
    </row>
    <row r="19" spans="1:25" x14ac:dyDescent="0.55000000000000004">
      <c r="A19" s="3" t="s">
        <v>92</v>
      </c>
      <c r="C19" s="6" t="s">
        <v>160</v>
      </c>
      <c r="D19" s="6"/>
      <c r="E19" s="6">
        <v>16758293</v>
      </c>
      <c r="F19" s="6"/>
      <c r="G19" s="6">
        <v>600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10054975800</v>
      </c>
      <c r="P19" s="6"/>
      <c r="Q19" s="6">
        <v>0</v>
      </c>
      <c r="R19" s="6"/>
      <c r="S19" s="6">
        <v>10054975800</v>
      </c>
      <c r="T19" s="6"/>
      <c r="U19" s="6"/>
      <c r="V19" s="6"/>
      <c r="W19" s="6"/>
      <c r="Y19" s="7"/>
    </row>
    <row r="20" spans="1:25" x14ac:dyDescent="0.55000000000000004">
      <c r="A20" s="3" t="s">
        <v>88</v>
      </c>
      <c r="C20" s="6" t="s">
        <v>161</v>
      </c>
      <c r="D20" s="6"/>
      <c r="E20" s="6">
        <v>18092307</v>
      </c>
      <c r="F20" s="6"/>
      <c r="G20" s="6">
        <v>1800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32566152600</v>
      </c>
      <c r="P20" s="6"/>
      <c r="Q20" s="6">
        <v>177472221</v>
      </c>
      <c r="R20" s="6"/>
      <c r="S20" s="6">
        <v>32388680379</v>
      </c>
      <c r="T20" s="6"/>
      <c r="U20" s="6"/>
      <c r="V20" s="6"/>
      <c r="W20" s="6"/>
      <c r="Y20" s="7"/>
    </row>
    <row r="21" spans="1:25" x14ac:dyDescent="0.55000000000000004">
      <c r="A21" s="3" t="s">
        <v>17</v>
      </c>
      <c r="C21" s="6" t="s">
        <v>156</v>
      </c>
      <c r="D21" s="6"/>
      <c r="E21" s="6">
        <v>90645315</v>
      </c>
      <c r="F21" s="6"/>
      <c r="G21" s="6">
        <v>300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27193594500</v>
      </c>
      <c r="P21" s="6"/>
      <c r="Q21" s="6">
        <v>0</v>
      </c>
      <c r="R21" s="6"/>
      <c r="S21" s="6">
        <v>27193594500</v>
      </c>
      <c r="T21" s="6"/>
      <c r="U21" s="6"/>
      <c r="V21" s="6"/>
      <c r="W21" s="6"/>
      <c r="Y21" s="7"/>
    </row>
    <row r="22" spans="1:25" x14ac:dyDescent="0.55000000000000004">
      <c r="A22" s="3" t="s">
        <v>75</v>
      </c>
      <c r="C22" s="6" t="s">
        <v>162</v>
      </c>
      <c r="D22" s="6"/>
      <c r="E22" s="6">
        <v>9679000</v>
      </c>
      <c r="F22" s="6"/>
      <c r="G22" s="6">
        <v>4500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43555500000</v>
      </c>
      <c r="P22" s="6"/>
      <c r="Q22" s="6">
        <v>0</v>
      </c>
      <c r="R22" s="6"/>
      <c r="S22" s="6">
        <v>43555500000</v>
      </c>
      <c r="T22" s="6"/>
      <c r="U22" s="6"/>
      <c r="V22" s="6"/>
      <c r="W22" s="6"/>
      <c r="Y22" s="7"/>
    </row>
    <row r="23" spans="1:25" x14ac:dyDescent="0.55000000000000004">
      <c r="A23" s="3" t="s">
        <v>51</v>
      </c>
      <c r="C23" s="6" t="s">
        <v>163</v>
      </c>
      <c r="D23" s="6"/>
      <c r="E23" s="6">
        <v>11000000</v>
      </c>
      <c r="F23" s="6"/>
      <c r="G23" s="6">
        <v>950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10450000000</v>
      </c>
      <c r="P23" s="6"/>
      <c r="Q23" s="6">
        <v>0</v>
      </c>
      <c r="R23" s="6"/>
      <c r="S23" s="6">
        <v>10450000000</v>
      </c>
      <c r="T23" s="6"/>
      <c r="U23" s="6"/>
      <c r="V23" s="6"/>
      <c r="W23" s="6"/>
      <c r="Y23" s="7"/>
    </row>
    <row r="24" spans="1:25" x14ac:dyDescent="0.55000000000000004">
      <c r="A24" s="3" t="s">
        <v>48</v>
      </c>
      <c r="C24" s="6" t="s">
        <v>164</v>
      </c>
      <c r="D24" s="6"/>
      <c r="E24" s="6">
        <v>192338901</v>
      </c>
      <c r="F24" s="6"/>
      <c r="G24" s="6">
        <v>150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28850835150</v>
      </c>
      <c r="P24" s="6"/>
      <c r="Q24" s="6">
        <v>0</v>
      </c>
      <c r="R24" s="6"/>
      <c r="S24" s="6">
        <v>28850835150</v>
      </c>
      <c r="T24" s="6"/>
      <c r="U24" s="6"/>
      <c r="V24" s="6"/>
      <c r="W24" s="6"/>
      <c r="Y24" s="7"/>
    </row>
    <row r="25" spans="1:25" x14ac:dyDescent="0.55000000000000004">
      <c r="A25" s="3" t="s">
        <v>165</v>
      </c>
      <c r="C25" s="6" t="s">
        <v>166</v>
      </c>
      <c r="D25" s="6"/>
      <c r="E25" s="6">
        <v>4447007</v>
      </c>
      <c r="F25" s="6"/>
      <c r="G25" s="6">
        <v>1350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6003459450</v>
      </c>
      <c r="P25" s="6"/>
      <c r="Q25" s="6">
        <v>0</v>
      </c>
      <c r="R25" s="6"/>
      <c r="S25" s="6">
        <v>6003459450</v>
      </c>
      <c r="T25" s="6"/>
      <c r="U25" s="6"/>
      <c r="V25" s="6"/>
      <c r="W25" s="6"/>
      <c r="Y25" s="7"/>
    </row>
    <row r="26" spans="1:25" x14ac:dyDescent="0.55000000000000004">
      <c r="A26" s="3" t="s">
        <v>73</v>
      </c>
      <c r="C26" s="6" t="s">
        <v>119</v>
      </c>
      <c r="D26" s="6"/>
      <c r="E26" s="6">
        <v>9000000</v>
      </c>
      <c r="F26" s="6"/>
      <c r="G26" s="6">
        <v>12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108000000</v>
      </c>
      <c r="P26" s="6"/>
      <c r="Q26" s="6">
        <v>0</v>
      </c>
      <c r="R26" s="6"/>
      <c r="S26" s="6">
        <v>108000000</v>
      </c>
      <c r="T26" s="6"/>
      <c r="U26" s="6"/>
      <c r="V26" s="6"/>
      <c r="W26" s="6"/>
      <c r="Y26" s="7"/>
    </row>
    <row r="27" spans="1:25" x14ac:dyDescent="0.55000000000000004">
      <c r="A27" s="3" t="s">
        <v>25</v>
      </c>
      <c r="C27" s="6" t="s">
        <v>167</v>
      </c>
      <c r="D27" s="6"/>
      <c r="E27" s="6">
        <v>1562501</v>
      </c>
      <c r="F27" s="6"/>
      <c r="G27" s="6">
        <v>320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500000320</v>
      </c>
      <c r="P27" s="6"/>
      <c r="Q27" s="6">
        <v>0</v>
      </c>
      <c r="R27" s="6"/>
      <c r="S27" s="6">
        <v>500000320</v>
      </c>
      <c r="T27" s="6"/>
      <c r="U27" s="6"/>
      <c r="V27" s="6"/>
      <c r="W27" s="6"/>
      <c r="Y27" s="7"/>
    </row>
    <row r="28" spans="1:25" x14ac:dyDescent="0.55000000000000004">
      <c r="A28" s="3" t="s">
        <v>168</v>
      </c>
      <c r="C28" s="6" t="s">
        <v>169</v>
      </c>
      <c r="D28" s="6"/>
      <c r="E28" s="6">
        <v>250000</v>
      </c>
      <c r="F28" s="6"/>
      <c r="G28" s="6">
        <v>1000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250000000</v>
      </c>
      <c r="P28" s="6"/>
      <c r="Q28" s="6">
        <v>0</v>
      </c>
      <c r="R28" s="6"/>
      <c r="S28" s="6">
        <v>250000000</v>
      </c>
      <c r="T28" s="6"/>
      <c r="U28" s="6"/>
      <c r="V28" s="6"/>
      <c r="W28" s="6"/>
      <c r="Y28" s="7"/>
    </row>
    <row r="29" spans="1:25" x14ac:dyDescent="0.55000000000000004">
      <c r="A29" s="3" t="s">
        <v>86</v>
      </c>
      <c r="C29" s="6" t="s">
        <v>119</v>
      </c>
      <c r="D29" s="6"/>
      <c r="E29" s="6">
        <v>61773309</v>
      </c>
      <c r="F29" s="6"/>
      <c r="G29" s="6">
        <v>6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370639854</v>
      </c>
      <c r="P29" s="6"/>
      <c r="Q29" s="6">
        <v>2521360</v>
      </c>
      <c r="R29" s="6"/>
      <c r="S29" s="6">
        <v>368118494</v>
      </c>
      <c r="T29" s="6"/>
      <c r="U29" s="6"/>
      <c r="V29" s="6"/>
      <c r="W29" s="6"/>
      <c r="Y29" s="7"/>
    </row>
    <row r="30" spans="1:25" x14ac:dyDescent="0.55000000000000004">
      <c r="A30" s="3" t="s">
        <v>19</v>
      </c>
      <c r="C30" s="6" t="s">
        <v>119</v>
      </c>
      <c r="D30" s="6"/>
      <c r="E30" s="6">
        <v>76690503</v>
      </c>
      <c r="F30" s="6"/>
      <c r="G30" s="6">
        <v>70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5368335210</v>
      </c>
      <c r="P30" s="6"/>
      <c r="Q30" s="6">
        <v>0</v>
      </c>
      <c r="R30" s="6"/>
      <c r="S30" s="6">
        <v>5368335210</v>
      </c>
      <c r="T30" s="6"/>
      <c r="U30" s="6"/>
      <c r="V30" s="6"/>
      <c r="W30" s="6"/>
      <c r="Y30" s="7"/>
    </row>
    <row r="31" spans="1:25" x14ac:dyDescent="0.55000000000000004">
      <c r="A31" s="3" t="s">
        <v>82</v>
      </c>
      <c r="C31" s="6" t="s">
        <v>170</v>
      </c>
      <c r="D31" s="6"/>
      <c r="E31" s="6">
        <v>59687567</v>
      </c>
      <c r="F31" s="6"/>
      <c r="G31" s="6">
        <v>420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25068778140</v>
      </c>
      <c r="P31" s="6"/>
      <c r="Q31" s="6">
        <v>0</v>
      </c>
      <c r="R31" s="6"/>
      <c r="S31" s="6">
        <v>25068778140</v>
      </c>
      <c r="T31" s="6"/>
      <c r="U31" s="6"/>
      <c r="V31" s="6"/>
      <c r="W31" s="6"/>
      <c r="Y31" s="7"/>
    </row>
    <row r="32" spans="1:25" x14ac:dyDescent="0.55000000000000004">
      <c r="A32" s="3" t="s">
        <v>102</v>
      </c>
      <c r="C32" s="3" t="s">
        <v>102</v>
      </c>
      <c r="E32" s="3" t="s">
        <v>102</v>
      </c>
      <c r="G32" s="3" t="s">
        <v>102</v>
      </c>
      <c r="I32" s="8">
        <f>SUM(I8:I31)</f>
        <v>21290170000</v>
      </c>
      <c r="J32" s="9"/>
      <c r="K32" s="8">
        <f>SUM(K8:K31)</f>
        <v>0</v>
      </c>
      <c r="L32" s="9"/>
      <c r="M32" s="8">
        <f>SUM(M8:M31)</f>
        <v>21290170000</v>
      </c>
      <c r="N32" s="9"/>
      <c r="O32" s="8">
        <f>SUM(O8:O31)</f>
        <v>356539395778</v>
      </c>
      <c r="P32" s="9"/>
      <c r="Q32" s="8">
        <f>SUM(Q8:Q31)</f>
        <v>2239145881</v>
      </c>
      <c r="R32" s="9"/>
      <c r="S32" s="8">
        <f>SUM(S8:S31)</f>
        <v>354300249897</v>
      </c>
    </row>
    <row r="33" spans="15:15" x14ac:dyDescent="0.55000000000000004">
      <c r="O33" s="4"/>
    </row>
    <row r="34" spans="15:15" x14ac:dyDescent="0.55000000000000004">
      <c r="O34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tabSelected="1" workbookViewId="0">
      <selection activeCell="D15" sqref="D15"/>
    </sheetView>
  </sheetViews>
  <sheetFormatPr defaultRowHeight="24" x14ac:dyDescent="0.55000000000000004"/>
  <cols>
    <col min="1" max="1" width="46.28515625" style="3" bestFit="1" customWidth="1"/>
    <col min="2" max="2" width="1" style="3" customWidth="1"/>
    <col min="3" max="3" width="19" style="3" customWidth="1"/>
    <col min="4" max="4" width="1" style="3" customWidth="1"/>
    <col min="5" max="5" width="21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138</v>
      </c>
      <c r="B3" s="1" t="s">
        <v>138</v>
      </c>
      <c r="C3" s="1" t="s">
        <v>138</v>
      </c>
      <c r="D3" s="1" t="s">
        <v>138</v>
      </c>
      <c r="E3" s="1" t="s">
        <v>138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6" spans="1:5" ht="24.75" x14ac:dyDescent="0.55000000000000004">
      <c r="A6" s="2" t="s">
        <v>194</v>
      </c>
      <c r="C6" s="2" t="s">
        <v>140</v>
      </c>
      <c r="E6" s="2" t="s">
        <v>6</v>
      </c>
    </row>
    <row r="7" spans="1:5" ht="24.75" x14ac:dyDescent="0.55000000000000004">
      <c r="A7" s="2" t="s">
        <v>194</v>
      </c>
      <c r="C7" s="2" t="s">
        <v>107</v>
      </c>
      <c r="E7" s="2" t="s">
        <v>107</v>
      </c>
    </row>
    <row r="8" spans="1:5" x14ac:dyDescent="0.55000000000000004">
      <c r="A8" s="3" t="s">
        <v>194</v>
      </c>
      <c r="C8" s="14">
        <v>394270603</v>
      </c>
      <c r="D8" s="9"/>
      <c r="E8" s="14">
        <v>11809954831</v>
      </c>
    </row>
    <row r="9" spans="1:5" x14ac:dyDescent="0.55000000000000004">
      <c r="A9" s="3" t="s">
        <v>195</v>
      </c>
      <c r="C9" s="14">
        <v>99952828</v>
      </c>
      <c r="D9" s="9"/>
      <c r="E9" s="14">
        <v>99952828</v>
      </c>
    </row>
    <row r="10" spans="1:5" x14ac:dyDescent="0.55000000000000004">
      <c r="A10" s="3" t="s">
        <v>102</v>
      </c>
      <c r="C10" s="8">
        <f>SUM(C8:C9)</f>
        <v>494223431</v>
      </c>
      <c r="D10" s="9"/>
      <c r="E10" s="8">
        <f>SUM(E8:E9)</f>
        <v>11909907659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55"/>
  <sheetViews>
    <sheetView rightToLeft="1" topLeftCell="A46" workbookViewId="0">
      <selection activeCell="Q50" sqref="Q50:Q53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18.42578125" style="3" bestFit="1" customWidth="1"/>
    <col min="20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5" ht="24.75" x14ac:dyDescent="0.55000000000000004">
      <c r="A3" s="1" t="s">
        <v>138</v>
      </c>
      <c r="B3" s="1" t="s">
        <v>138</v>
      </c>
      <c r="C3" s="1" t="s">
        <v>138</v>
      </c>
      <c r="D3" s="1" t="s">
        <v>138</v>
      </c>
      <c r="E3" s="1" t="s">
        <v>138</v>
      </c>
      <c r="F3" s="1" t="s">
        <v>138</v>
      </c>
      <c r="G3" s="1" t="s">
        <v>138</v>
      </c>
      <c r="H3" s="1" t="s">
        <v>138</v>
      </c>
      <c r="I3" s="1" t="s">
        <v>138</v>
      </c>
      <c r="J3" s="1" t="s">
        <v>138</v>
      </c>
      <c r="K3" s="1" t="s">
        <v>138</v>
      </c>
      <c r="L3" s="1" t="s">
        <v>138</v>
      </c>
      <c r="M3" s="1" t="s">
        <v>138</v>
      </c>
      <c r="N3" s="1" t="s">
        <v>138</v>
      </c>
      <c r="O3" s="1" t="s">
        <v>138</v>
      </c>
      <c r="P3" s="1" t="s">
        <v>138</v>
      </c>
      <c r="Q3" s="1" t="s">
        <v>138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5" ht="24.75" x14ac:dyDescent="0.55000000000000004">
      <c r="A6" s="2" t="s">
        <v>3</v>
      </c>
      <c r="C6" s="2" t="s">
        <v>140</v>
      </c>
      <c r="D6" s="2" t="s">
        <v>140</v>
      </c>
      <c r="E6" s="2" t="s">
        <v>140</v>
      </c>
      <c r="F6" s="2" t="s">
        <v>140</v>
      </c>
      <c r="G6" s="2" t="s">
        <v>140</v>
      </c>
      <c r="H6" s="2" t="s">
        <v>140</v>
      </c>
      <c r="I6" s="2" t="s">
        <v>140</v>
      </c>
      <c r="K6" s="2" t="s">
        <v>141</v>
      </c>
      <c r="L6" s="2" t="s">
        <v>141</v>
      </c>
      <c r="M6" s="2" t="s">
        <v>141</v>
      </c>
      <c r="N6" s="2" t="s">
        <v>141</v>
      </c>
      <c r="O6" s="2" t="s">
        <v>141</v>
      </c>
      <c r="P6" s="2" t="s">
        <v>141</v>
      </c>
      <c r="Q6" s="2" t="s">
        <v>141</v>
      </c>
    </row>
    <row r="7" spans="1:25" ht="24.75" x14ac:dyDescent="0.55000000000000004">
      <c r="A7" s="2" t="s">
        <v>3</v>
      </c>
      <c r="C7" s="2" t="s">
        <v>7</v>
      </c>
      <c r="E7" s="2" t="s">
        <v>171</v>
      </c>
      <c r="G7" s="2" t="s">
        <v>172</v>
      </c>
      <c r="I7" s="2" t="s">
        <v>173</v>
      </c>
      <c r="K7" s="2" t="s">
        <v>7</v>
      </c>
      <c r="M7" s="2" t="s">
        <v>171</v>
      </c>
      <c r="O7" s="2" t="s">
        <v>172</v>
      </c>
      <c r="Q7" s="2" t="s">
        <v>173</v>
      </c>
    </row>
    <row r="8" spans="1:25" x14ac:dyDescent="0.55000000000000004">
      <c r="A8" s="3" t="s">
        <v>35</v>
      </c>
      <c r="C8" s="6">
        <v>10149014</v>
      </c>
      <c r="D8" s="6"/>
      <c r="E8" s="6">
        <v>136801787092</v>
      </c>
      <c r="F8" s="6"/>
      <c r="G8" s="6">
        <v>121769732316</v>
      </c>
      <c r="H8" s="6"/>
      <c r="I8" s="6">
        <f>E8-G8</f>
        <v>15032054776</v>
      </c>
      <c r="J8" s="6"/>
      <c r="K8" s="6">
        <v>10149014</v>
      </c>
      <c r="L8" s="6"/>
      <c r="M8" s="6">
        <v>136801787092</v>
      </c>
      <c r="N8" s="6"/>
      <c r="O8" s="6">
        <v>158794994751</v>
      </c>
      <c r="P8" s="6"/>
      <c r="Q8" s="6">
        <f>M8-O8</f>
        <v>-21993207659</v>
      </c>
      <c r="R8" s="6"/>
      <c r="S8" s="6"/>
      <c r="T8" s="6"/>
      <c r="U8" s="6"/>
      <c r="V8" s="6"/>
      <c r="W8" s="6"/>
      <c r="Y8" s="7"/>
    </row>
    <row r="9" spans="1:25" x14ac:dyDescent="0.55000000000000004">
      <c r="A9" s="3" t="s">
        <v>43</v>
      </c>
      <c r="C9" s="6">
        <v>4350672</v>
      </c>
      <c r="D9" s="6"/>
      <c r="E9" s="6">
        <v>53930075204</v>
      </c>
      <c r="F9" s="6"/>
      <c r="G9" s="6">
        <v>53774373252</v>
      </c>
      <c r="H9" s="6"/>
      <c r="I9" s="6">
        <f t="shared" ref="I9:I49" si="0">E9-G9</f>
        <v>155701952</v>
      </c>
      <c r="J9" s="6"/>
      <c r="K9" s="6">
        <v>4350672</v>
      </c>
      <c r="L9" s="6"/>
      <c r="M9" s="6">
        <v>53930075204</v>
      </c>
      <c r="N9" s="6"/>
      <c r="O9" s="6">
        <v>46534236864</v>
      </c>
      <c r="P9" s="6"/>
      <c r="Q9" s="6">
        <f t="shared" ref="Q9:Q49" si="1">M9-O9</f>
        <v>7395838340</v>
      </c>
    </row>
    <row r="10" spans="1:25" x14ac:dyDescent="0.55000000000000004">
      <c r="A10" s="3" t="s">
        <v>80</v>
      </c>
      <c r="C10" s="6">
        <v>17086166</v>
      </c>
      <c r="D10" s="6"/>
      <c r="E10" s="6">
        <v>104115005304</v>
      </c>
      <c r="F10" s="6"/>
      <c r="G10" s="6">
        <v>90934444478</v>
      </c>
      <c r="H10" s="6"/>
      <c r="I10" s="6">
        <f t="shared" si="0"/>
        <v>13180560826</v>
      </c>
      <c r="J10" s="6"/>
      <c r="K10" s="6">
        <v>17086166</v>
      </c>
      <c r="L10" s="6"/>
      <c r="M10" s="6">
        <v>104115005304</v>
      </c>
      <c r="N10" s="6"/>
      <c r="O10" s="6">
        <v>109040511224</v>
      </c>
      <c r="P10" s="6"/>
      <c r="Q10" s="6">
        <f t="shared" si="1"/>
        <v>-4925505920</v>
      </c>
    </row>
    <row r="11" spans="1:25" x14ac:dyDescent="0.55000000000000004">
      <c r="A11" s="3" t="s">
        <v>88</v>
      </c>
      <c r="C11" s="6">
        <v>18092307</v>
      </c>
      <c r="D11" s="6"/>
      <c r="E11" s="6">
        <v>171213942002</v>
      </c>
      <c r="F11" s="6"/>
      <c r="G11" s="6">
        <v>163300692582</v>
      </c>
      <c r="H11" s="6"/>
      <c r="I11" s="6">
        <f t="shared" si="0"/>
        <v>7913249420</v>
      </c>
      <c r="J11" s="6"/>
      <c r="K11" s="6">
        <v>18092307</v>
      </c>
      <c r="L11" s="6"/>
      <c r="M11" s="6">
        <v>171213942002</v>
      </c>
      <c r="N11" s="6"/>
      <c r="O11" s="6">
        <v>146831944686</v>
      </c>
      <c r="P11" s="6"/>
      <c r="Q11" s="6">
        <f t="shared" si="1"/>
        <v>24381997316</v>
      </c>
    </row>
    <row r="12" spans="1:25" x14ac:dyDescent="0.55000000000000004">
      <c r="A12" s="3" t="s">
        <v>75</v>
      </c>
      <c r="C12" s="6">
        <v>15150332</v>
      </c>
      <c r="D12" s="6"/>
      <c r="E12" s="6">
        <v>191866789063</v>
      </c>
      <c r="F12" s="6"/>
      <c r="G12" s="6">
        <v>186294519679</v>
      </c>
      <c r="H12" s="6"/>
      <c r="I12" s="6">
        <f t="shared" si="0"/>
        <v>5572269384</v>
      </c>
      <c r="J12" s="6"/>
      <c r="K12" s="6">
        <v>15150332</v>
      </c>
      <c r="L12" s="6"/>
      <c r="M12" s="6">
        <v>191866789063</v>
      </c>
      <c r="N12" s="6"/>
      <c r="O12" s="6">
        <v>165673042898</v>
      </c>
      <c r="P12" s="6"/>
      <c r="Q12" s="6">
        <f t="shared" si="1"/>
        <v>26193746165</v>
      </c>
    </row>
    <row r="13" spans="1:25" x14ac:dyDescent="0.55000000000000004">
      <c r="A13" s="3" t="s">
        <v>53</v>
      </c>
      <c r="C13" s="6">
        <v>4744171</v>
      </c>
      <c r="D13" s="6"/>
      <c r="E13" s="6">
        <v>32681486255</v>
      </c>
      <c r="F13" s="6"/>
      <c r="G13" s="6">
        <v>27493948754</v>
      </c>
      <c r="H13" s="6"/>
      <c r="I13" s="6">
        <f t="shared" si="0"/>
        <v>5187537501</v>
      </c>
      <c r="J13" s="6"/>
      <c r="K13" s="6">
        <v>4744171</v>
      </c>
      <c r="L13" s="6"/>
      <c r="M13" s="6">
        <v>32681486255</v>
      </c>
      <c r="N13" s="6"/>
      <c r="O13" s="6">
        <v>33016058852</v>
      </c>
      <c r="P13" s="6"/>
      <c r="Q13" s="6">
        <f t="shared" si="1"/>
        <v>-334572597</v>
      </c>
    </row>
    <row r="14" spans="1:25" x14ac:dyDescent="0.55000000000000004">
      <c r="A14" s="3" t="s">
        <v>45</v>
      </c>
      <c r="C14" s="6">
        <v>120921861</v>
      </c>
      <c r="D14" s="6"/>
      <c r="E14" s="6">
        <v>247737096785</v>
      </c>
      <c r="F14" s="6"/>
      <c r="G14" s="6">
        <v>206147074714</v>
      </c>
      <c r="H14" s="6"/>
      <c r="I14" s="6">
        <f t="shared" si="0"/>
        <v>41590022071</v>
      </c>
      <c r="J14" s="6"/>
      <c r="K14" s="6">
        <v>120921861</v>
      </c>
      <c r="L14" s="6"/>
      <c r="M14" s="6">
        <v>247737096785</v>
      </c>
      <c r="N14" s="6"/>
      <c r="O14" s="6">
        <v>185462382120</v>
      </c>
      <c r="P14" s="6"/>
      <c r="Q14" s="6">
        <f t="shared" si="1"/>
        <v>62274714665</v>
      </c>
    </row>
    <row r="15" spans="1:25" x14ac:dyDescent="0.55000000000000004">
      <c r="A15" s="3" t="s">
        <v>57</v>
      </c>
      <c r="C15" s="6">
        <v>31755636</v>
      </c>
      <c r="D15" s="6"/>
      <c r="E15" s="6">
        <v>155623781531</v>
      </c>
      <c r="F15" s="6"/>
      <c r="G15" s="6">
        <v>131589730736</v>
      </c>
      <c r="H15" s="6"/>
      <c r="I15" s="6">
        <f t="shared" si="0"/>
        <v>24034050795</v>
      </c>
      <c r="J15" s="6"/>
      <c r="K15" s="6">
        <v>31755636</v>
      </c>
      <c r="L15" s="6"/>
      <c r="M15" s="6">
        <v>155623781531</v>
      </c>
      <c r="N15" s="6"/>
      <c r="O15" s="6">
        <v>153721293206</v>
      </c>
      <c r="P15" s="6"/>
      <c r="Q15" s="6">
        <f t="shared" si="1"/>
        <v>1902488325</v>
      </c>
    </row>
    <row r="16" spans="1:25" x14ac:dyDescent="0.55000000000000004">
      <c r="A16" s="3" t="s">
        <v>90</v>
      </c>
      <c r="C16" s="6">
        <v>22839730</v>
      </c>
      <c r="D16" s="6"/>
      <c r="E16" s="6">
        <v>118741049761</v>
      </c>
      <c r="F16" s="6"/>
      <c r="G16" s="6">
        <v>108652451391</v>
      </c>
      <c r="H16" s="6"/>
      <c r="I16" s="6">
        <f t="shared" si="0"/>
        <v>10088598370</v>
      </c>
      <c r="J16" s="6"/>
      <c r="K16" s="6">
        <v>22839730</v>
      </c>
      <c r="L16" s="6"/>
      <c r="M16" s="6">
        <v>118741049761</v>
      </c>
      <c r="N16" s="6"/>
      <c r="O16" s="6">
        <v>86319975311</v>
      </c>
      <c r="P16" s="6"/>
      <c r="Q16" s="6">
        <f t="shared" si="1"/>
        <v>32421074450</v>
      </c>
    </row>
    <row r="17" spans="1:17" x14ac:dyDescent="0.55000000000000004">
      <c r="A17" s="3" t="s">
        <v>84</v>
      </c>
      <c r="C17" s="6">
        <v>16988025</v>
      </c>
      <c r="D17" s="6"/>
      <c r="E17" s="6">
        <v>76987587959</v>
      </c>
      <c r="F17" s="6"/>
      <c r="G17" s="6">
        <v>65485253680</v>
      </c>
      <c r="H17" s="6"/>
      <c r="I17" s="6">
        <f t="shared" si="0"/>
        <v>11502334279</v>
      </c>
      <c r="J17" s="6"/>
      <c r="K17" s="6">
        <v>16988025</v>
      </c>
      <c r="L17" s="6"/>
      <c r="M17" s="6">
        <v>76987587959</v>
      </c>
      <c r="N17" s="6"/>
      <c r="O17" s="6">
        <v>58240470763</v>
      </c>
      <c r="P17" s="6"/>
      <c r="Q17" s="6">
        <f t="shared" si="1"/>
        <v>18747117196</v>
      </c>
    </row>
    <row r="18" spans="1:17" x14ac:dyDescent="0.55000000000000004">
      <c r="A18" s="3" t="s">
        <v>15</v>
      </c>
      <c r="C18" s="6">
        <v>1300116</v>
      </c>
      <c r="D18" s="6"/>
      <c r="E18" s="6">
        <v>34765030333</v>
      </c>
      <c r="F18" s="6"/>
      <c r="G18" s="6">
        <v>34377316240</v>
      </c>
      <c r="H18" s="6"/>
      <c r="I18" s="6">
        <f t="shared" si="0"/>
        <v>387714093</v>
      </c>
      <c r="J18" s="6"/>
      <c r="K18" s="6">
        <v>1300116</v>
      </c>
      <c r="L18" s="6"/>
      <c r="M18" s="6">
        <v>34765030333</v>
      </c>
      <c r="N18" s="6"/>
      <c r="O18" s="6">
        <v>27898620986</v>
      </c>
      <c r="P18" s="6"/>
      <c r="Q18" s="6">
        <f t="shared" si="1"/>
        <v>6866409347</v>
      </c>
    </row>
    <row r="19" spans="1:17" x14ac:dyDescent="0.55000000000000004">
      <c r="A19" s="3" t="s">
        <v>67</v>
      </c>
      <c r="C19" s="6">
        <v>37273800</v>
      </c>
      <c r="D19" s="6"/>
      <c r="E19" s="6">
        <v>63803579972</v>
      </c>
      <c r="F19" s="6"/>
      <c r="G19" s="6">
        <v>56544646764</v>
      </c>
      <c r="H19" s="6"/>
      <c r="I19" s="6">
        <f t="shared" si="0"/>
        <v>7258933208</v>
      </c>
      <c r="J19" s="6"/>
      <c r="K19" s="6">
        <v>37273800</v>
      </c>
      <c r="L19" s="6"/>
      <c r="M19" s="6">
        <v>63803579972</v>
      </c>
      <c r="N19" s="6"/>
      <c r="O19" s="6">
        <v>52546653550</v>
      </c>
      <c r="P19" s="6"/>
      <c r="Q19" s="6">
        <f t="shared" si="1"/>
        <v>11256926422</v>
      </c>
    </row>
    <row r="20" spans="1:17" x14ac:dyDescent="0.55000000000000004">
      <c r="A20" s="3" t="s">
        <v>55</v>
      </c>
      <c r="C20" s="6">
        <v>5048530</v>
      </c>
      <c r="D20" s="6"/>
      <c r="E20" s="6">
        <v>65892790066</v>
      </c>
      <c r="F20" s="6"/>
      <c r="G20" s="6">
        <v>57391864727</v>
      </c>
      <c r="H20" s="6"/>
      <c r="I20" s="6">
        <f t="shared" si="0"/>
        <v>8500925339</v>
      </c>
      <c r="J20" s="6"/>
      <c r="K20" s="6">
        <v>5048530</v>
      </c>
      <c r="L20" s="6"/>
      <c r="M20" s="6">
        <v>65892790066</v>
      </c>
      <c r="N20" s="6"/>
      <c r="O20" s="6">
        <v>55419873620</v>
      </c>
      <c r="P20" s="6"/>
      <c r="Q20" s="6">
        <f t="shared" si="1"/>
        <v>10472916446</v>
      </c>
    </row>
    <row r="21" spans="1:17" x14ac:dyDescent="0.55000000000000004">
      <c r="A21" s="3" t="s">
        <v>61</v>
      </c>
      <c r="C21" s="6">
        <v>1512114</v>
      </c>
      <c r="D21" s="6"/>
      <c r="E21" s="6">
        <v>71307866765</v>
      </c>
      <c r="F21" s="6"/>
      <c r="G21" s="6">
        <v>60755985975</v>
      </c>
      <c r="H21" s="6"/>
      <c r="I21" s="6">
        <f t="shared" si="0"/>
        <v>10551880790</v>
      </c>
      <c r="J21" s="6"/>
      <c r="K21" s="6">
        <v>1512114</v>
      </c>
      <c r="L21" s="6"/>
      <c r="M21" s="6">
        <v>71307866765</v>
      </c>
      <c r="N21" s="6"/>
      <c r="O21" s="6">
        <v>56622414440</v>
      </c>
      <c r="P21" s="6"/>
      <c r="Q21" s="6">
        <f t="shared" si="1"/>
        <v>14685452325</v>
      </c>
    </row>
    <row r="22" spans="1:17" x14ac:dyDescent="0.55000000000000004">
      <c r="A22" s="3" t="s">
        <v>99</v>
      </c>
      <c r="C22" s="6">
        <v>500000</v>
      </c>
      <c r="D22" s="6"/>
      <c r="E22" s="6">
        <v>9080646750</v>
      </c>
      <c r="F22" s="6"/>
      <c r="G22" s="6">
        <v>7421732820</v>
      </c>
      <c r="H22" s="6"/>
      <c r="I22" s="6">
        <f t="shared" si="0"/>
        <v>1658913930</v>
      </c>
      <c r="J22" s="6"/>
      <c r="K22" s="6">
        <v>500000</v>
      </c>
      <c r="L22" s="6"/>
      <c r="M22" s="6">
        <v>9080646750</v>
      </c>
      <c r="N22" s="6"/>
      <c r="O22" s="6">
        <v>7421732820</v>
      </c>
      <c r="P22" s="6"/>
      <c r="Q22" s="6">
        <f t="shared" si="1"/>
        <v>1658913930</v>
      </c>
    </row>
    <row r="23" spans="1:17" x14ac:dyDescent="0.55000000000000004">
      <c r="A23" s="3" t="s">
        <v>63</v>
      </c>
      <c r="C23" s="6">
        <v>2628200</v>
      </c>
      <c r="D23" s="6"/>
      <c r="E23" s="6">
        <v>154428552233</v>
      </c>
      <c r="F23" s="6"/>
      <c r="G23" s="6">
        <v>130340728656</v>
      </c>
      <c r="H23" s="6"/>
      <c r="I23" s="6">
        <f t="shared" si="0"/>
        <v>24087823577</v>
      </c>
      <c r="J23" s="6"/>
      <c r="K23" s="6">
        <v>2628200</v>
      </c>
      <c r="L23" s="6"/>
      <c r="M23" s="6">
        <v>154428552233</v>
      </c>
      <c r="N23" s="6"/>
      <c r="O23" s="6">
        <v>79160634801</v>
      </c>
      <c r="P23" s="6"/>
      <c r="Q23" s="6">
        <f t="shared" si="1"/>
        <v>75267917432</v>
      </c>
    </row>
    <row r="24" spans="1:17" x14ac:dyDescent="0.55000000000000004">
      <c r="A24" s="3" t="s">
        <v>27</v>
      </c>
      <c r="C24" s="6">
        <v>23097566</v>
      </c>
      <c r="D24" s="6"/>
      <c r="E24" s="6">
        <v>109450965844</v>
      </c>
      <c r="F24" s="6"/>
      <c r="G24" s="6">
        <v>71871987803</v>
      </c>
      <c r="H24" s="6"/>
      <c r="I24" s="6">
        <f t="shared" si="0"/>
        <v>37578978041</v>
      </c>
      <c r="J24" s="6"/>
      <c r="K24" s="6">
        <v>23097566</v>
      </c>
      <c r="L24" s="6"/>
      <c r="M24" s="6">
        <v>109450965844</v>
      </c>
      <c r="N24" s="6"/>
      <c r="O24" s="6">
        <v>106212414433</v>
      </c>
      <c r="P24" s="6"/>
      <c r="Q24" s="6">
        <f t="shared" si="1"/>
        <v>3238551411</v>
      </c>
    </row>
    <row r="25" spans="1:17" x14ac:dyDescent="0.55000000000000004">
      <c r="A25" s="3" t="s">
        <v>82</v>
      </c>
      <c r="C25" s="6">
        <v>59687567</v>
      </c>
      <c r="D25" s="6"/>
      <c r="E25" s="6">
        <v>216326025109</v>
      </c>
      <c r="F25" s="6"/>
      <c r="G25" s="6">
        <v>176217305149</v>
      </c>
      <c r="H25" s="6"/>
      <c r="I25" s="6">
        <f t="shared" si="0"/>
        <v>40108719960</v>
      </c>
      <c r="J25" s="6"/>
      <c r="K25" s="6">
        <v>59687567</v>
      </c>
      <c r="L25" s="6"/>
      <c r="M25" s="6">
        <v>216326025109</v>
      </c>
      <c r="N25" s="6"/>
      <c r="O25" s="6">
        <v>158536242208</v>
      </c>
      <c r="P25" s="6"/>
      <c r="Q25" s="6">
        <f t="shared" si="1"/>
        <v>57789782901</v>
      </c>
    </row>
    <row r="26" spans="1:17" x14ac:dyDescent="0.55000000000000004">
      <c r="A26" s="3" t="s">
        <v>92</v>
      </c>
      <c r="C26" s="6">
        <v>19848922</v>
      </c>
      <c r="D26" s="6"/>
      <c r="E26" s="6">
        <v>130026109823</v>
      </c>
      <c r="F26" s="6"/>
      <c r="G26" s="6">
        <v>102185921514</v>
      </c>
      <c r="H26" s="6"/>
      <c r="I26" s="6">
        <f t="shared" si="0"/>
        <v>27840188309</v>
      </c>
      <c r="J26" s="6"/>
      <c r="K26" s="6">
        <v>19848922</v>
      </c>
      <c r="L26" s="6"/>
      <c r="M26" s="6">
        <v>130026109823</v>
      </c>
      <c r="N26" s="6"/>
      <c r="O26" s="6">
        <v>92157966649</v>
      </c>
      <c r="P26" s="6"/>
      <c r="Q26" s="6">
        <f t="shared" si="1"/>
        <v>37868143174</v>
      </c>
    </row>
    <row r="27" spans="1:17" x14ac:dyDescent="0.55000000000000004">
      <c r="A27" s="3" t="s">
        <v>97</v>
      </c>
      <c r="C27" s="6">
        <v>2000000</v>
      </c>
      <c r="D27" s="6"/>
      <c r="E27" s="6">
        <v>13081698000</v>
      </c>
      <c r="F27" s="6"/>
      <c r="G27" s="6">
        <v>11110078800</v>
      </c>
      <c r="H27" s="6"/>
      <c r="I27" s="6">
        <f t="shared" si="0"/>
        <v>1971619200</v>
      </c>
      <c r="J27" s="6"/>
      <c r="K27" s="6">
        <v>2000000</v>
      </c>
      <c r="L27" s="6"/>
      <c r="M27" s="6">
        <v>13081698000</v>
      </c>
      <c r="N27" s="6"/>
      <c r="O27" s="6">
        <v>11110078800</v>
      </c>
      <c r="P27" s="6"/>
      <c r="Q27" s="6">
        <f t="shared" si="1"/>
        <v>1971619200</v>
      </c>
    </row>
    <row r="28" spans="1:17" x14ac:dyDescent="0.55000000000000004">
      <c r="A28" s="3" t="s">
        <v>59</v>
      </c>
      <c r="C28" s="6">
        <v>13557684</v>
      </c>
      <c r="D28" s="6"/>
      <c r="E28" s="6">
        <v>142182516481</v>
      </c>
      <c r="F28" s="6"/>
      <c r="G28" s="6">
        <v>109710848449</v>
      </c>
      <c r="H28" s="6"/>
      <c r="I28" s="6">
        <f t="shared" si="0"/>
        <v>32471668032</v>
      </c>
      <c r="J28" s="6"/>
      <c r="K28" s="6">
        <v>13557684</v>
      </c>
      <c r="L28" s="6"/>
      <c r="M28" s="6">
        <v>142182516481</v>
      </c>
      <c r="N28" s="6"/>
      <c r="O28" s="6">
        <v>88229529811</v>
      </c>
      <c r="P28" s="6"/>
      <c r="Q28" s="6">
        <f t="shared" si="1"/>
        <v>53952986670</v>
      </c>
    </row>
    <row r="29" spans="1:17" x14ac:dyDescent="0.55000000000000004">
      <c r="A29" s="3" t="s">
        <v>19</v>
      </c>
      <c r="C29" s="6">
        <v>66096290</v>
      </c>
      <c r="D29" s="6"/>
      <c r="E29" s="6">
        <v>121484878570</v>
      </c>
      <c r="F29" s="6"/>
      <c r="G29" s="6">
        <v>113924733508</v>
      </c>
      <c r="H29" s="6"/>
      <c r="I29" s="6">
        <f t="shared" si="0"/>
        <v>7560145062</v>
      </c>
      <c r="J29" s="6"/>
      <c r="K29" s="6">
        <v>66096290</v>
      </c>
      <c r="L29" s="6"/>
      <c r="M29" s="6">
        <v>121484878570</v>
      </c>
      <c r="N29" s="6"/>
      <c r="O29" s="6">
        <v>79417028482</v>
      </c>
      <c r="P29" s="6"/>
      <c r="Q29" s="6">
        <f t="shared" si="1"/>
        <v>42067850088</v>
      </c>
    </row>
    <row r="30" spans="1:17" x14ac:dyDescent="0.55000000000000004">
      <c r="A30" s="3" t="s">
        <v>41</v>
      </c>
      <c r="C30" s="6">
        <v>1496857</v>
      </c>
      <c r="D30" s="6"/>
      <c r="E30" s="6">
        <v>46543097922</v>
      </c>
      <c r="F30" s="6"/>
      <c r="G30" s="6">
        <v>39549729628</v>
      </c>
      <c r="H30" s="6"/>
      <c r="I30" s="6">
        <f t="shared" si="0"/>
        <v>6993368294</v>
      </c>
      <c r="J30" s="6"/>
      <c r="K30" s="6">
        <v>1496857</v>
      </c>
      <c r="L30" s="6"/>
      <c r="M30" s="6">
        <v>46543097922</v>
      </c>
      <c r="N30" s="6"/>
      <c r="O30" s="6">
        <v>34892443934</v>
      </c>
      <c r="P30" s="6"/>
      <c r="Q30" s="6">
        <f t="shared" si="1"/>
        <v>11650653988</v>
      </c>
    </row>
    <row r="31" spans="1:17" x14ac:dyDescent="0.55000000000000004">
      <c r="A31" s="3" t="s">
        <v>95</v>
      </c>
      <c r="C31" s="6">
        <v>5601731</v>
      </c>
      <c r="D31" s="6"/>
      <c r="E31" s="6">
        <v>102347204876</v>
      </c>
      <c r="F31" s="6"/>
      <c r="G31" s="6">
        <v>84590935011</v>
      </c>
      <c r="H31" s="6"/>
      <c r="I31" s="6">
        <f t="shared" si="0"/>
        <v>17756269865</v>
      </c>
      <c r="J31" s="6"/>
      <c r="K31" s="6">
        <v>5601731</v>
      </c>
      <c r="L31" s="6"/>
      <c r="M31" s="6">
        <v>102347204876</v>
      </c>
      <c r="N31" s="6"/>
      <c r="O31" s="6">
        <v>82792971507</v>
      </c>
      <c r="P31" s="6"/>
      <c r="Q31" s="6">
        <f t="shared" si="1"/>
        <v>19554233369</v>
      </c>
    </row>
    <row r="32" spans="1:17" x14ac:dyDescent="0.55000000000000004">
      <c r="A32" s="3" t="s">
        <v>37</v>
      </c>
      <c r="C32" s="6">
        <v>2854121</v>
      </c>
      <c r="D32" s="6"/>
      <c r="E32" s="6">
        <v>67382050776</v>
      </c>
      <c r="F32" s="6"/>
      <c r="G32" s="6">
        <v>61669522705</v>
      </c>
      <c r="H32" s="6"/>
      <c r="I32" s="6">
        <f t="shared" si="0"/>
        <v>5712528071</v>
      </c>
      <c r="J32" s="6"/>
      <c r="K32" s="6">
        <v>2854121</v>
      </c>
      <c r="L32" s="6"/>
      <c r="M32" s="6">
        <v>67382050776</v>
      </c>
      <c r="N32" s="6"/>
      <c r="O32" s="6">
        <v>59724900932</v>
      </c>
      <c r="P32" s="6"/>
      <c r="Q32" s="6">
        <f t="shared" si="1"/>
        <v>7657149844</v>
      </c>
    </row>
    <row r="33" spans="1:17" x14ac:dyDescent="0.55000000000000004">
      <c r="A33" s="3" t="s">
        <v>31</v>
      </c>
      <c r="C33" s="6">
        <v>20941402</v>
      </c>
      <c r="D33" s="6"/>
      <c r="E33" s="6">
        <v>44547953408</v>
      </c>
      <c r="F33" s="6"/>
      <c r="G33" s="6">
        <v>38580470132</v>
      </c>
      <c r="H33" s="6"/>
      <c r="I33" s="6">
        <f t="shared" si="0"/>
        <v>5967483276</v>
      </c>
      <c r="J33" s="6"/>
      <c r="K33" s="6">
        <v>20941402</v>
      </c>
      <c r="L33" s="6"/>
      <c r="M33" s="6">
        <v>44547953408</v>
      </c>
      <c r="N33" s="6"/>
      <c r="O33" s="6">
        <v>39672007467</v>
      </c>
      <c r="P33" s="6"/>
      <c r="Q33" s="6">
        <f t="shared" si="1"/>
        <v>4875945941</v>
      </c>
    </row>
    <row r="34" spans="1:17" x14ac:dyDescent="0.55000000000000004">
      <c r="A34" s="3" t="s">
        <v>23</v>
      </c>
      <c r="C34" s="6">
        <v>11680584</v>
      </c>
      <c r="D34" s="6"/>
      <c r="E34" s="6">
        <v>37248359156</v>
      </c>
      <c r="F34" s="6"/>
      <c r="G34" s="6">
        <v>35621750949</v>
      </c>
      <c r="H34" s="6"/>
      <c r="I34" s="6">
        <f t="shared" si="0"/>
        <v>1626608207</v>
      </c>
      <c r="J34" s="6"/>
      <c r="K34" s="6">
        <v>11680584</v>
      </c>
      <c r="L34" s="6"/>
      <c r="M34" s="6">
        <v>37248359156</v>
      </c>
      <c r="N34" s="6"/>
      <c r="O34" s="6">
        <v>24665931170</v>
      </c>
      <c r="P34" s="6"/>
      <c r="Q34" s="6">
        <f t="shared" si="1"/>
        <v>12582427986</v>
      </c>
    </row>
    <row r="35" spans="1:17" x14ac:dyDescent="0.55000000000000004">
      <c r="A35" s="3" t="s">
        <v>50</v>
      </c>
      <c r="C35" s="6">
        <v>4650000</v>
      </c>
      <c r="D35" s="6"/>
      <c r="E35" s="6">
        <v>121382451450</v>
      </c>
      <c r="F35" s="6"/>
      <c r="G35" s="6">
        <v>94896486225</v>
      </c>
      <c r="H35" s="6"/>
      <c r="I35" s="6">
        <f t="shared" si="0"/>
        <v>26485965225</v>
      </c>
      <c r="J35" s="6"/>
      <c r="K35" s="6">
        <v>4650000</v>
      </c>
      <c r="L35" s="6"/>
      <c r="M35" s="6">
        <v>121382451450</v>
      </c>
      <c r="N35" s="6"/>
      <c r="O35" s="6">
        <v>121336228125</v>
      </c>
      <c r="P35" s="6"/>
      <c r="Q35" s="6">
        <f t="shared" si="1"/>
        <v>46223325</v>
      </c>
    </row>
    <row r="36" spans="1:17" x14ac:dyDescent="0.55000000000000004">
      <c r="A36" s="3" t="s">
        <v>25</v>
      </c>
      <c r="C36" s="6">
        <v>1562501</v>
      </c>
      <c r="D36" s="6"/>
      <c r="E36" s="6">
        <v>4654952744</v>
      </c>
      <c r="F36" s="6"/>
      <c r="G36" s="6">
        <v>3931159625</v>
      </c>
      <c r="H36" s="6"/>
      <c r="I36" s="6">
        <f t="shared" si="0"/>
        <v>723793119</v>
      </c>
      <c r="J36" s="6"/>
      <c r="K36" s="6">
        <v>1562501</v>
      </c>
      <c r="L36" s="6"/>
      <c r="M36" s="6">
        <v>4654952744</v>
      </c>
      <c r="N36" s="6"/>
      <c r="O36" s="6">
        <v>3786249716</v>
      </c>
      <c r="P36" s="6"/>
      <c r="Q36" s="6">
        <f t="shared" si="1"/>
        <v>868703028</v>
      </c>
    </row>
    <row r="37" spans="1:17" x14ac:dyDescent="0.55000000000000004">
      <c r="A37" s="3" t="s">
        <v>21</v>
      </c>
      <c r="C37" s="6">
        <v>33000000</v>
      </c>
      <c r="D37" s="6"/>
      <c r="E37" s="6">
        <v>83977344000</v>
      </c>
      <c r="F37" s="6"/>
      <c r="G37" s="6">
        <v>71216724150</v>
      </c>
      <c r="H37" s="6"/>
      <c r="I37" s="6">
        <f t="shared" si="0"/>
        <v>12760619850</v>
      </c>
      <c r="J37" s="6"/>
      <c r="K37" s="6">
        <v>33000000</v>
      </c>
      <c r="L37" s="6"/>
      <c r="M37" s="6">
        <v>83977344000</v>
      </c>
      <c r="N37" s="6"/>
      <c r="O37" s="6">
        <v>62035640650</v>
      </c>
      <c r="P37" s="6"/>
      <c r="Q37" s="6">
        <f t="shared" si="1"/>
        <v>21941703350</v>
      </c>
    </row>
    <row r="38" spans="1:17" x14ac:dyDescent="0.55000000000000004">
      <c r="A38" s="3" t="s">
        <v>47</v>
      </c>
      <c r="C38" s="6">
        <v>6252000</v>
      </c>
      <c r="D38" s="6"/>
      <c r="E38" s="6">
        <v>44622268308</v>
      </c>
      <c r="F38" s="6"/>
      <c r="G38" s="6">
        <v>38096727678</v>
      </c>
      <c r="H38" s="6"/>
      <c r="I38" s="6">
        <f t="shared" si="0"/>
        <v>6525540630</v>
      </c>
      <c r="J38" s="6"/>
      <c r="K38" s="6">
        <v>6252000</v>
      </c>
      <c r="L38" s="6"/>
      <c r="M38" s="6">
        <v>44622268308</v>
      </c>
      <c r="N38" s="6"/>
      <c r="O38" s="6">
        <v>39463983810</v>
      </c>
      <c r="P38" s="6"/>
      <c r="Q38" s="6">
        <f t="shared" si="1"/>
        <v>5158284498</v>
      </c>
    </row>
    <row r="39" spans="1:17" x14ac:dyDescent="0.55000000000000004">
      <c r="A39" s="3" t="s">
        <v>48</v>
      </c>
      <c r="C39" s="6">
        <v>133254321</v>
      </c>
      <c r="D39" s="6"/>
      <c r="E39" s="6">
        <v>185446040906</v>
      </c>
      <c r="F39" s="6"/>
      <c r="G39" s="6">
        <v>147353275128</v>
      </c>
      <c r="H39" s="6"/>
      <c r="I39" s="6">
        <f t="shared" si="0"/>
        <v>38092765778</v>
      </c>
      <c r="J39" s="6"/>
      <c r="K39" s="6">
        <v>133254321</v>
      </c>
      <c r="L39" s="6"/>
      <c r="M39" s="6">
        <v>185446040906</v>
      </c>
      <c r="N39" s="6"/>
      <c r="O39" s="6">
        <v>137375806530</v>
      </c>
      <c r="P39" s="6"/>
      <c r="Q39" s="6">
        <f t="shared" si="1"/>
        <v>48070234376</v>
      </c>
    </row>
    <row r="40" spans="1:17" x14ac:dyDescent="0.55000000000000004">
      <c r="A40" s="3" t="s">
        <v>69</v>
      </c>
      <c r="C40" s="6">
        <v>339967</v>
      </c>
      <c r="D40" s="6"/>
      <c r="E40" s="6">
        <v>2247964235513</v>
      </c>
      <c r="F40" s="6"/>
      <c r="G40" s="6">
        <v>2063166191756</v>
      </c>
      <c r="H40" s="6"/>
      <c r="I40" s="6">
        <f t="shared" si="0"/>
        <v>184798043757</v>
      </c>
      <c r="J40" s="6"/>
      <c r="K40" s="6">
        <v>339967</v>
      </c>
      <c r="L40" s="6"/>
      <c r="M40" s="6">
        <v>2247964235513</v>
      </c>
      <c r="N40" s="6"/>
      <c r="O40" s="6">
        <v>1574072343039</v>
      </c>
      <c r="P40" s="6"/>
      <c r="Q40" s="6">
        <f t="shared" si="1"/>
        <v>673891892474</v>
      </c>
    </row>
    <row r="41" spans="1:17" x14ac:dyDescent="0.55000000000000004">
      <c r="A41" s="3" t="s">
        <v>29</v>
      </c>
      <c r="C41" s="6">
        <v>575410</v>
      </c>
      <c r="D41" s="6"/>
      <c r="E41" s="6">
        <v>118166651886</v>
      </c>
      <c r="F41" s="6"/>
      <c r="G41" s="6">
        <v>129943850019</v>
      </c>
      <c r="H41" s="6"/>
      <c r="I41" s="6">
        <f t="shared" si="0"/>
        <v>-11777198133</v>
      </c>
      <c r="J41" s="6"/>
      <c r="K41" s="6">
        <v>575410</v>
      </c>
      <c r="L41" s="6"/>
      <c r="M41" s="6">
        <v>118166651886</v>
      </c>
      <c r="N41" s="6"/>
      <c r="O41" s="6">
        <v>80375516344</v>
      </c>
      <c r="P41" s="6"/>
      <c r="Q41" s="6">
        <f t="shared" si="1"/>
        <v>37791135542</v>
      </c>
    </row>
    <row r="42" spans="1:17" x14ac:dyDescent="0.55000000000000004">
      <c r="A42" s="3" t="s">
        <v>33</v>
      </c>
      <c r="C42" s="6">
        <v>4228206</v>
      </c>
      <c r="D42" s="6"/>
      <c r="E42" s="6">
        <v>25386410972</v>
      </c>
      <c r="F42" s="6"/>
      <c r="G42" s="6">
        <v>32232381914</v>
      </c>
      <c r="H42" s="6"/>
      <c r="I42" s="6">
        <f t="shared" si="0"/>
        <v>-6845970942</v>
      </c>
      <c r="J42" s="6"/>
      <c r="K42" s="6">
        <v>4228206</v>
      </c>
      <c r="L42" s="6"/>
      <c r="M42" s="6">
        <v>25386410972</v>
      </c>
      <c r="N42" s="6"/>
      <c r="O42" s="6">
        <v>17502524825</v>
      </c>
      <c r="P42" s="6"/>
      <c r="Q42" s="6">
        <f t="shared" si="1"/>
        <v>7883886147</v>
      </c>
    </row>
    <row r="43" spans="1:17" x14ac:dyDescent="0.55000000000000004">
      <c r="A43" s="3" t="s">
        <v>78</v>
      </c>
      <c r="C43" s="6">
        <v>19694479</v>
      </c>
      <c r="D43" s="6"/>
      <c r="E43" s="6">
        <v>188725141633</v>
      </c>
      <c r="F43" s="6"/>
      <c r="G43" s="6">
        <v>138215715760</v>
      </c>
      <c r="H43" s="6"/>
      <c r="I43" s="6">
        <f t="shared" si="0"/>
        <v>50509425873</v>
      </c>
      <c r="J43" s="6"/>
      <c r="K43" s="6">
        <v>19694479</v>
      </c>
      <c r="L43" s="6"/>
      <c r="M43" s="6">
        <v>188725141633</v>
      </c>
      <c r="N43" s="6"/>
      <c r="O43" s="6">
        <v>160025356197</v>
      </c>
      <c r="P43" s="6"/>
      <c r="Q43" s="6">
        <f t="shared" si="1"/>
        <v>28699785436</v>
      </c>
    </row>
    <row r="44" spans="1:17" x14ac:dyDescent="0.55000000000000004">
      <c r="A44" s="3" t="s">
        <v>51</v>
      </c>
      <c r="C44" s="6">
        <v>8500000</v>
      </c>
      <c r="D44" s="6"/>
      <c r="E44" s="6">
        <v>95731985250</v>
      </c>
      <c r="F44" s="6"/>
      <c r="G44" s="6">
        <v>85339192500</v>
      </c>
      <c r="H44" s="6"/>
      <c r="I44" s="6">
        <f t="shared" si="0"/>
        <v>10392792750</v>
      </c>
      <c r="J44" s="6"/>
      <c r="K44" s="6">
        <v>8500000</v>
      </c>
      <c r="L44" s="6"/>
      <c r="M44" s="6">
        <v>95731985250</v>
      </c>
      <c r="N44" s="6"/>
      <c r="O44" s="6">
        <v>70366107708</v>
      </c>
      <c r="P44" s="6"/>
      <c r="Q44" s="6">
        <f t="shared" si="1"/>
        <v>25365877542</v>
      </c>
    </row>
    <row r="45" spans="1:17" x14ac:dyDescent="0.55000000000000004">
      <c r="A45" s="3" t="s">
        <v>86</v>
      </c>
      <c r="C45" s="6">
        <v>64435182</v>
      </c>
      <c r="D45" s="6"/>
      <c r="E45" s="6">
        <v>97038465890</v>
      </c>
      <c r="F45" s="6"/>
      <c r="G45" s="6">
        <v>99300827486</v>
      </c>
      <c r="H45" s="6"/>
      <c r="I45" s="6">
        <f t="shared" si="0"/>
        <v>-2262361596</v>
      </c>
      <c r="J45" s="6"/>
      <c r="K45" s="6">
        <v>64435182</v>
      </c>
      <c r="L45" s="6"/>
      <c r="M45" s="6">
        <v>97038465890</v>
      </c>
      <c r="N45" s="6"/>
      <c r="O45" s="6">
        <v>96534531478</v>
      </c>
      <c r="P45" s="6"/>
      <c r="Q45" s="6">
        <f t="shared" si="1"/>
        <v>503934412</v>
      </c>
    </row>
    <row r="46" spans="1:17" x14ac:dyDescent="0.55000000000000004">
      <c r="A46" s="3" t="s">
        <v>65</v>
      </c>
      <c r="C46" s="6">
        <v>2652717</v>
      </c>
      <c r="D46" s="6"/>
      <c r="E46" s="6">
        <v>213486122708</v>
      </c>
      <c r="F46" s="6"/>
      <c r="G46" s="6">
        <v>172587286700</v>
      </c>
      <c r="H46" s="6"/>
      <c r="I46" s="6">
        <f t="shared" si="0"/>
        <v>40898836008</v>
      </c>
      <c r="J46" s="6"/>
      <c r="K46" s="6">
        <v>2652717</v>
      </c>
      <c r="L46" s="6"/>
      <c r="M46" s="6">
        <v>213486122708</v>
      </c>
      <c r="N46" s="6"/>
      <c r="O46" s="6">
        <v>142473507504</v>
      </c>
      <c r="P46" s="6"/>
      <c r="Q46" s="6">
        <f t="shared" si="1"/>
        <v>71012615204</v>
      </c>
    </row>
    <row r="47" spans="1:17" x14ac:dyDescent="0.55000000000000004">
      <c r="A47" s="3" t="s">
        <v>71</v>
      </c>
      <c r="C47" s="6">
        <v>8672416</v>
      </c>
      <c r="D47" s="6"/>
      <c r="E47" s="6">
        <v>204571942911</v>
      </c>
      <c r="F47" s="6"/>
      <c r="G47" s="6">
        <v>188278602325</v>
      </c>
      <c r="H47" s="6"/>
      <c r="I47" s="6">
        <f t="shared" si="0"/>
        <v>16293340586</v>
      </c>
      <c r="J47" s="6"/>
      <c r="K47" s="6">
        <v>8672416</v>
      </c>
      <c r="L47" s="6"/>
      <c r="M47" s="6">
        <v>204571942911</v>
      </c>
      <c r="N47" s="6"/>
      <c r="O47" s="6">
        <v>145691775605</v>
      </c>
      <c r="P47" s="6"/>
      <c r="Q47" s="6">
        <f t="shared" si="1"/>
        <v>58880167306</v>
      </c>
    </row>
    <row r="48" spans="1:17" x14ac:dyDescent="0.55000000000000004">
      <c r="A48" s="3" t="s">
        <v>17</v>
      </c>
      <c r="C48" s="6">
        <v>135967972</v>
      </c>
      <c r="D48" s="6"/>
      <c r="E48" s="6">
        <v>441834648630</v>
      </c>
      <c r="F48" s="6"/>
      <c r="G48" s="6">
        <v>410207451389</v>
      </c>
      <c r="H48" s="6"/>
      <c r="I48" s="6">
        <f t="shared" si="0"/>
        <v>31627197241</v>
      </c>
      <c r="J48" s="6"/>
      <c r="K48" s="6">
        <v>135967972</v>
      </c>
      <c r="L48" s="6"/>
      <c r="M48" s="6">
        <v>441834648630</v>
      </c>
      <c r="N48" s="6"/>
      <c r="O48" s="6">
        <v>310955718733</v>
      </c>
      <c r="P48" s="6"/>
      <c r="Q48" s="6">
        <f t="shared" si="1"/>
        <v>130878929897</v>
      </c>
    </row>
    <row r="49" spans="1:19" x14ac:dyDescent="0.55000000000000004">
      <c r="A49" s="3" t="s">
        <v>73</v>
      </c>
      <c r="C49" s="6">
        <v>79717630</v>
      </c>
      <c r="D49" s="6"/>
      <c r="E49" s="6">
        <v>110623660901</v>
      </c>
      <c r="F49" s="6"/>
      <c r="G49" s="6">
        <v>96364771509</v>
      </c>
      <c r="H49" s="6"/>
      <c r="I49" s="6">
        <f t="shared" si="0"/>
        <v>14258889392</v>
      </c>
      <c r="J49" s="6"/>
      <c r="K49" s="6">
        <v>79717630</v>
      </c>
      <c r="L49" s="6"/>
      <c r="M49" s="6">
        <v>110623660901</v>
      </c>
      <c r="N49" s="6"/>
      <c r="O49" s="6">
        <v>97852748288</v>
      </c>
      <c r="P49" s="6"/>
      <c r="Q49" s="6">
        <f t="shared" si="1"/>
        <v>12770912613</v>
      </c>
    </row>
    <row r="50" spans="1:19" x14ac:dyDescent="0.55000000000000004">
      <c r="A50" s="3" t="s">
        <v>199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-779478562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-779478562</v>
      </c>
    </row>
    <row r="51" spans="1:19" x14ac:dyDescent="0.55000000000000004">
      <c r="A51" s="3" t="s">
        <v>200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-293232375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-293232375</v>
      </c>
    </row>
    <row r="52" spans="1:19" x14ac:dyDescent="0.55000000000000004">
      <c r="A52" s="3" t="s">
        <v>201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560056650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560056650</v>
      </c>
    </row>
    <row r="53" spans="1:19" x14ac:dyDescent="0.55000000000000004">
      <c r="A53" s="3" t="s">
        <v>202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11912386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11912386</v>
      </c>
    </row>
    <row r="54" spans="1:19" x14ac:dyDescent="0.55000000000000004">
      <c r="A54" s="3" t="s">
        <v>102</v>
      </c>
      <c r="C54" s="3" t="s">
        <v>102</v>
      </c>
      <c r="E54" s="8">
        <f>SUM(E8:E53)</f>
        <v>6903210250742</v>
      </c>
      <c r="F54" s="9"/>
      <c r="G54" s="8">
        <f>SUM(G8:G53)</f>
        <v>6118438424576</v>
      </c>
      <c r="H54" s="9"/>
      <c r="I54" s="8">
        <f>SUM(I8:I53)</f>
        <v>784271084265</v>
      </c>
      <c r="J54" s="9"/>
      <c r="K54" s="9" t="s">
        <v>102</v>
      </c>
      <c r="L54" s="9"/>
      <c r="M54" s="8">
        <f>SUM(M8:M53)</f>
        <v>6903210250742</v>
      </c>
      <c r="N54" s="9"/>
      <c r="O54" s="8">
        <f>SUM(O8:O53)</f>
        <v>5259964394837</v>
      </c>
      <c r="P54" s="9"/>
      <c r="Q54" s="8">
        <f>SUM(Q8:Q53)</f>
        <v>1642745114004</v>
      </c>
      <c r="S54" s="4">
        <v>1642745114004</v>
      </c>
    </row>
    <row r="55" spans="1:19" x14ac:dyDescent="0.55000000000000004">
      <c r="S55" s="4">
        <f>S54-Q54</f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 سپرده بانکی</vt:lpstr>
      <vt:lpstr> درآمدها</vt:lpstr>
      <vt:lpstr>درآمد سرمایه‌گذاری در سهام</vt:lpstr>
      <vt:lpstr>درآمد سپرده بانکی</vt:lpstr>
      <vt:lpstr>درآمد سود سهام</vt:lpstr>
      <vt:lpstr>سایر درآمدها</vt:lpstr>
      <vt:lpstr>درآمد ناشی از تغییر قیمت اوراق</vt:lpstr>
      <vt:lpstr>درآمد ناشی از فروش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2024-12-28T07:20:22Z</dcterms:modified>
</cp:coreProperties>
</file>