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AE60D346-AC13-4405-B076-F3B40EAA1BEB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سهام" sheetId="1" r:id="rId1"/>
    <sheet name="اوراق مشارکت" sheetId="3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K12" i="13"/>
  <c r="K9" i="13"/>
  <c r="K10" i="13"/>
  <c r="K11" i="13"/>
  <c r="K8" i="13"/>
  <c r="G12" i="13"/>
  <c r="G9" i="13"/>
  <c r="G10" i="13"/>
  <c r="G11" i="13"/>
  <c r="G8" i="13"/>
  <c r="U5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8" i="11"/>
  <c r="K5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8" i="11"/>
  <c r="M12" i="7"/>
  <c r="M13" i="7" s="1"/>
  <c r="I12" i="13"/>
  <c r="E12" i="13"/>
  <c r="Q10" i="12"/>
  <c r="O10" i="12"/>
  <c r="M10" i="12"/>
  <c r="K10" i="12"/>
  <c r="I10" i="12"/>
  <c r="G10" i="12"/>
  <c r="E10" i="12"/>
  <c r="C10" i="12"/>
  <c r="S50" i="11"/>
  <c r="Q50" i="11"/>
  <c r="O50" i="11"/>
  <c r="M50" i="11"/>
  <c r="I50" i="11"/>
  <c r="G50" i="11"/>
  <c r="E50" i="11"/>
  <c r="C50" i="11"/>
  <c r="Q16" i="10"/>
  <c r="O16" i="10"/>
  <c r="M16" i="10"/>
  <c r="I16" i="10"/>
  <c r="G16" i="10"/>
  <c r="E16" i="10"/>
  <c r="Q45" i="9"/>
  <c r="O45" i="9"/>
  <c r="M45" i="9"/>
  <c r="I45" i="9"/>
  <c r="G45" i="9"/>
  <c r="E45" i="9"/>
  <c r="S9" i="8"/>
  <c r="Q9" i="8"/>
  <c r="O9" i="8"/>
  <c r="M9" i="8"/>
  <c r="K9" i="8"/>
  <c r="I9" i="8"/>
  <c r="S13" i="7"/>
  <c r="Q13" i="7"/>
  <c r="O13" i="7"/>
  <c r="K13" i="7"/>
  <c r="I13" i="7"/>
  <c r="Q12" i="6"/>
  <c r="O12" i="6"/>
  <c r="M12" i="6"/>
  <c r="K12" i="6"/>
  <c r="AI11" i="3"/>
  <c r="AG11" i="3"/>
  <c r="AA11" i="3"/>
  <c r="W11" i="3"/>
  <c r="S11" i="3"/>
  <c r="Q11" i="3"/>
  <c r="W49" i="1"/>
  <c r="U49" i="1"/>
  <c r="O49" i="1"/>
  <c r="K49" i="1"/>
  <c r="G49" i="1"/>
  <c r="E49" i="1"/>
</calcChain>
</file>

<file path=xl/sharedStrings.xml><?xml version="1.0" encoding="utf-8"?>
<sst xmlns="http://schemas.openxmlformats.org/spreadsheetml/2006/main" count="1248" uniqueCount="172">
  <si>
    <t>صندوق سرمایه گذاری بازنشستگی تکمیلی آتیه مفید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</si>
  <si>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</si>
  <si>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</si>
  <si>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</si>
  <si>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</si>
  <si>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</si>
  <si>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</si>
  <si>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</si>
  <si>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</si>
  <si>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</si>
  <si>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</si>
  <si>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</si>
  <si>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</si>
  <si>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</si>
  <si>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</si>
  <si>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</si>
  <si>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4.96%</t>
  </si>
  <si>
    <t>بانک سامان</t>
  </si>
  <si>
    <t>1.65%</t>
  </si>
  <si>
    <t>بانک ملت</t>
  </si>
  <si>
    <t>2.93%</t>
  </si>
  <si>
    <t>پتروشیمی پردیس</t>
  </si>
  <si>
    <t>1.63%</t>
  </si>
  <si>
    <t>تایدواترخاورمیانه</t>
  </si>
  <si>
    <t>0.38%</t>
  </si>
  <si>
    <t>ح. مبین انرژی خلیج فارس</t>
  </si>
  <si>
    <t>0.00%</t>
  </si>
  <si>
    <t>داروپخش‌ (هلدینگ‌</t>
  </si>
  <si>
    <t>3.21%</t>
  </si>
  <si>
    <t>داروسازی کاسپین تامین</t>
  </si>
  <si>
    <t>1.47%</t>
  </si>
  <si>
    <t>داروسازی‌ اکسیر</t>
  </si>
  <si>
    <t>0.86%</t>
  </si>
  <si>
    <t>س.ص.بازنشستگی کارکنان بانکها</t>
  </si>
  <si>
    <t>3.23%</t>
  </si>
  <si>
    <t>سپید ماکیان</t>
  </si>
  <si>
    <t>0.87%</t>
  </si>
  <si>
    <t>سرمایه گذاری تامین اجتماعی</t>
  </si>
  <si>
    <t>3.36%</t>
  </si>
  <si>
    <t>سرمایه گذاری دارویی تامین</t>
  </si>
  <si>
    <t>2.33%</t>
  </si>
  <si>
    <t>سرمایه گذاری گروه توسعه ملی</t>
  </si>
  <si>
    <t>1.40%</t>
  </si>
  <si>
    <t>سرمایه‌ گذاری‌ البرز(هلدینگ‌</t>
  </si>
  <si>
    <t>3.38%</t>
  </si>
  <si>
    <t>سرمایه‌گذاری‌غدیر(هلدینگ‌</t>
  </si>
  <si>
    <t>2.47%</t>
  </si>
  <si>
    <t>سیمان خوزستان</t>
  </si>
  <si>
    <t>1.29%</t>
  </si>
  <si>
    <t>سیمان‌ صوفیان‌</t>
  </si>
  <si>
    <t>1.88%</t>
  </si>
  <si>
    <t>سیمان‌هگمتان‌</t>
  </si>
  <si>
    <t>1.68%</t>
  </si>
  <si>
    <t>شمش طلا</t>
  </si>
  <si>
    <t>21.52%</t>
  </si>
  <si>
    <t>صنایع پتروشیمی کرمانشاه</t>
  </si>
  <si>
    <t>3.95%</t>
  </si>
  <si>
    <t>صنایع فروآلیاژ ایران</t>
  </si>
  <si>
    <t>0.34%</t>
  </si>
  <si>
    <t>فجر انرژی خلیج فارس</t>
  </si>
  <si>
    <t>فولاد کاوه جنوب کیش</t>
  </si>
  <si>
    <t>3.50%</t>
  </si>
  <si>
    <t>گروه توسعه مالی مهرآیندگان</t>
  </si>
  <si>
    <t>1.30%</t>
  </si>
  <si>
    <t>گروه دارویی سبحان</t>
  </si>
  <si>
    <t>2.52%</t>
  </si>
  <si>
    <t>گروه مالی صبا تامین</t>
  </si>
  <si>
    <t>3.17%</t>
  </si>
  <si>
    <t>گسترش سوخت سبززاگرس(سهامی عام)</t>
  </si>
  <si>
    <t>1.44%</t>
  </si>
  <si>
    <t>مبین انرژی خلیج فارس</t>
  </si>
  <si>
    <t>2.12%</t>
  </si>
  <si>
    <t>مولد نیروگاهی تجارت فارس</t>
  </si>
  <si>
    <t>1.99%</t>
  </si>
  <si>
    <t>نفت سپاهان</t>
  </si>
  <si>
    <t>1.64%</t>
  </si>
  <si>
    <t>بانک سینا</t>
  </si>
  <si>
    <t>1.26%</t>
  </si>
  <si>
    <t>ح.سرمایه گذاری سیمان تامین</t>
  </si>
  <si>
    <t>0.48%</t>
  </si>
  <si>
    <t>صبا فولاد خلیج فارس</t>
  </si>
  <si>
    <t>0.83%</t>
  </si>
  <si>
    <t>فولاد مبارکه اصفهان</t>
  </si>
  <si>
    <t>2.79%</t>
  </si>
  <si>
    <t>نشاسته و گلوکز آردینه</t>
  </si>
  <si>
    <t>0.30%</t>
  </si>
  <si>
    <t>سیمرغ</t>
  </si>
  <si>
    <t>0.31%</t>
  </si>
  <si>
    <t>پالایش نفت اصفهان</t>
  </si>
  <si>
    <t>پارس فنر</t>
  </si>
  <si>
    <t>کشت و دام قیام اصفهان</t>
  </si>
  <si>
    <t/>
  </si>
  <si>
    <t>94.29%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</si>
  <si>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</si>
  <si>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</si>
  <si>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</si>
  <si>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</si>
  <si>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</si>
  <si>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</si>
  <si>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</si>
  <si>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</si>
  <si>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</si>
  <si>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</si>
  <si>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</si>
  <si>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</si>
  <si>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</si>
  <si>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گام بانک ملت0211</t>
  </si>
  <si>
    <t>1402/02/16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</si>
  <si>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</si>
  <si>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</si>
  <si>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</si>
  <si>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</si>
  <si>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</si>
  <si>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</si>
  <si>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</si>
  <si>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</si>
  <si>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</si>
  <si>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</si>
  <si>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1009-10-810-707075608</t>
  </si>
  <si>
    <t>سپرده کوتاه مدت</t>
  </si>
  <si>
    <t>1402/09/10</t>
  </si>
  <si>
    <t>0.54%</t>
  </si>
  <si>
    <t>بانک پاسارگاد هفت تیر</t>
  </si>
  <si>
    <t>207-8100-18222222-1</t>
  </si>
  <si>
    <t>بانک ملت مستقل مرکزی</t>
  </si>
  <si>
    <t>9996220193</t>
  </si>
  <si>
    <t>1402/09/19</t>
  </si>
  <si>
    <t>0.57%</t>
  </si>
  <si>
    <t>9998395177</t>
  </si>
  <si>
    <t>سپرده بلند مدت</t>
  </si>
  <si>
    <t>1402/09/25</t>
  </si>
  <si>
    <t>4.38%</t>
  </si>
  <si>
    <t>5.48%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</si>
  <si>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</si>
  <si>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</si>
  <si>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</si>
  <si>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</si>
  <si>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</si>
  <si>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</si>
  <si>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</si>
  <si>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</si>
  <si>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</si>
  <si>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</si>
  <si>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</si>
  <si>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</si>
  <si>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</si>
  <si>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</si>
  <si>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</si>
  <si>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1402/10/06</t>
  </si>
  <si>
    <t>بهای فروش</t>
  </si>
  <si>
    <t>ارزش دفتری</t>
  </si>
  <si>
    <t>سود و زیان ناشی از تغییر قیمت</t>
  </si>
  <si>
    <t>سود و زیان ناشی از فروش</t>
  </si>
  <si>
    <t>ح . داروپخش‌ (هلدینگ‌</t>
  </si>
  <si>
    <t>نخریسی و نساجی خسروی خراسان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</si>
  <si>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</si>
  <si>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</si>
  <si>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</si>
  <si>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</si>
  <si>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</si>
  <si>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</si>
  <si>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</si>
  <si>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</si>
  <si>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</si>
  <si>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</si>
  <si>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</si>
  <si>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</si>
  <si>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</si>
  <si>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</si>
  <si>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22/5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</si>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</sst>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9"/>
  <sheetViews>
    <sheetView rightToLeft="1" topLeftCell="D37" workbookViewId="0">
      <selection activeCell="Q54" sqref="Q54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8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7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</row>
    <row r="3" spans="1:25" ht="22.5" x14ac:dyDescent="0.5">
      <c r="A3" s="3" t="s">
        <v>1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</row>
    <row r="4" spans="1:25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3" t="s">
        <v>2</v>
      </c>
      <c r="U4" s="3" t="s">
        <v>2</v>
      </c>
      <c r="V4" s="3" t="s">
        <v>2</v>
      </c>
      <c r="W4" s="3" t="s">
        <v>2</v>
      </c>
      <c r="X4" s="3" t="s">
        <v>2</v>
      </c>
      <c r="Y4" s="3" t="s">
        <v>2</v>
      </c>
    </row>
    <row r="6" spans="1:25" ht="22.5" x14ac:dyDescent="0.5">
      <c r="A6" s="4" t="s">
        <v>3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Q6" s="4" t="s">
        <v>6</v>
      </c>
      <c r="R6" s="4" t="s">
        <v>6</v>
      </c>
      <c r="S6" s="4" t="s">
        <v>6</v>
      </c>
      <c r="T6" s="4" t="s">
        <v>6</v>
      </c>
      <c r="U6" s="4" t="s">
        <v>6</v>
      </c>
      <c r="V6" s="4" t="s">
        <v>6</v>
      </c>
      <c r="W6" s="4" t="s">
        <v>6</v>
      </c>
      <c r="X6" s="4" t="s">
        <v>6</v>
      </c>
      <c r="Y6" s="4" t="s">
        <v>6</v>
      </c>
    </row>
    <row r="7" spans="1:25" ht="22.5" x14ac:dyDescent="0.5">
      <c r="A7" s="4" t="s">
        <v>3</v>
      </c>
      <c r="C7" s="4" t="s">
        <v>7</v>
      </c>
      <c r="E7" s="4" t="s">
        <v>8</v>
      </c>
      <c r="G7" s="4" t="s">
        <v>9</v>
      </c>
      <c r="I7" s="4" t="s">
        <v>10</v>
      </c>
      <c r="J7" s="4" t="s">
        <v>10</v>
      </c>
      <c r="K7" s="4" t="s">
        <v>10</v>
      </c>
      <c r="M7" s="4" t="s">
        <v>11</v>
      </c>
      <c r="N7" s="4" t="s">
        <v>11</v>
      </c>
      <c r="O7" s="4" t="s">
        <v>11</v>
      </c>
      <c r="Q7" s="4" t="s">
        <v>7</v>
      </c>
      <c r="S7" s="4" t="s">
        <v>12</v>
      </c>
      <c r="U7" s="4" t="s">
        <v>8</v>
      </c>
      <c r="W7" s="4" t="s">
        <v>9</v>
      </c>
      <c r="Y7" s="4" t="s">
        <v>13</v>
      </c>
    </row>
    <row r="8" spans="1:25" ht="22.5" x14ac:dyDescent="0.5">
      <c r="A8" s="4" t="s">
        <v>3</v>
      </c>
      <c r="C8" s="4" t="s">
        <v>7</v>
      </c>
      <c r="E8" s="4" t="s">
        <v>8</v>
      </c>
      <c r="G8" s="4" t="s">
        <v>9</v>
      </c>
      <c r="I8" s="4" t="s">
        <v>7</v>
      </c>
      <c r="K8" s="4" t="s">
        <v>8</v>
      </c>
      <c r="M8" s="4" t="s">
        <v>7</v>
      </c>
      <c r="O8" s="4" t="s">
        <v>14</v>
      </c>
      <c r="Q8" s="4" t="s">
        <v>7</v>
      </c>
      <c r="S8" s="4" t="s">
        <v>12</v>
      </c>
      <c r="U8" s="4" t="s">
        <v>8</v>
      </c>
      <c r="W8" s="4" t="s">
        <v>9</v>
      </c>
      <c r="Y8" s="4" t="s">
        <v>13</v>
      </c>
    </row>
    <row r="9" spans="1:25" ht="22.5" x14ac:dyDescent="0.55000000000000004">
      <c r="A9" s="5" t="s">
        <v>15</v>
      </c>
      <c r="C9" s="1">
        <v>79211996</v>
      </c>
      <c r="E9" s="1">
        <v>297278227742</v>
      </c>
      <c r="G9" s="1">
        <v>286852314084.50299</v>
      </c>
      <c r="I9" s="1">
        <v>2366670</v>
      </c>
      <c r="K9" s="1">
        <v>8376378089</v>
      </c>
      <c r="M9" s="1">
        <v>0</v>
      </c>
      <c r="O9" s="1">
        <v>0</v>
      </c>
      <c r="Q9" s="1">
        <v>81578666</v>
      </c>
      <c r="S9" s="1">
        <v>3495</v>
      </c>
      <c r="U9" s="1">
        <v>305654605831</v>
      </c>
      <c r="W9" s="1">
        <v>283420988915.86401</v>
      </c>
      <c r="Y9" s="2" t="s">
        <v>16</v>
      </c>
    </row>
    <row r="10" spans="1:25" ht="22.5" x14ac:dyDescent="0.55000000000000004">
      <c r="A10" s="5" t="s">
        <v>17</v>
      </c>
      <c r="C10" s="1">
        <v>33167118</v>
      </c>
      <c r="E10" s="1">
        <v>67231551177</v>
      </c>
      <c r="G10" s="1">
        <v>67324277789.011803</v>
      </c>
      <c r="I10" s="1">
        <v>15000000</v>
      </c>
      <c r="K10" s="1">
        <v>30762249095</v>
      </c>
      <c r="M10" s="1">
        <v>0</v>
      </c>
      <c r="O10" s="1">
        <v>0</v>
      </c>
      <c r="Q10" s="1">
        <v>48167118</v>
      </c>
      <c r="S10" s="1">
        <v>1962</v>
      </c>
      <c r="U10" s="1">
        <v>97993800272</v>
      </c>
      <c r="W10" s="1">
        <v>93941587397.179794</v>
      </c>
      <c r="Y10" s="2" t="s">
        <v>18</v>
      </c>
    </row>
    <row r="11" spans="1:25" ht="22.5" x14ac:dyDescent="0.55000000000000004">
      <c r="A11" s="5" t="s">
        <v>19</v>
      </c>
      <c r="C11" s="1">
        <v>44048159</v>
      </c>
      <c r="E11" s="1">
        <v>100065295548</v>
      </c>
      <c r="G11" s="1">
        <v>109202464700.151</v>
      </c>
      <c r="I11" s="1">
        <v>30514393</v>
      </c>
      <c r="K11" s="1">
        <v>73152849963</v>
      </c>
      <c r="M11" s="1">
        <v>-1</v>
      </c>
      <c r="O11" s="1">
        <v>1</v>
      </c>
      <c r="Q11" s="1">
        <v>74562551</v>
      </c>
      <c r="S11" s="1">
        <v>2255</v>
      </c>
      <c r="U11" s="1">
        <v>173218143194</v>
      </c>
      <c r="W11" s="1">
        <v>167138128117.595</v>
      </c>
      <c r="Y11" s="2" t="s">
        <v>20</v>
      </c>
    </row>
    <row r="12" spans="1:25" ht="22.5" x14ac:dyDescent="0.55000000000000004">
      <c r="A12" s="5" t="s">
        <v>21</v>
      </c>
      <c r="C12" s="1">
        <v>638410</v>
      </c>
      <c r="E12" s="1">
        <v>102196916574</v>
      </c>
      <c r="G12" s="1">
        <v>94322301374.115005</v>
      </c>
      <c r="I12" s="1">
        <v>0</v>
      </c>
      <c r="K12" s="1">
        <v>0</v>
      </c>
      <c r="M12" s="1">
        <v>0</v>
      </c>
      <c r="O12" s="1">
        <v>0</v>
      </c>
      <c r="Q12" s="1">
        <v>638410</v>
      </c>
      <c r="S12" s="1">
        <v>146560</v>
      </c>
      <c r="U12" s="1">
        <v>102196916574</v>
      </c>
      <c r="W12" s="1">
        <v>93008655650.880005</v>
      </c>
      <c r="Y12" s="2" t="s">
        <v>22</v>
      </c>
    </row>
    <row r="13" spans="1:25" ht="22.5" x14ac:dyDescent="0.55000000000000004">
      <c r="A13" s="5" t="s">
        <v>23</v>
      </c>
      <c r="C13" s="1">
        <v>622878</v>
      </c>
      <c r="E13" s="1">
        <v>3280096990</v>
      </c>
      <c r="G13" s="1">
        <v>3560238286.4250002</v>
      </c>
      <c r="I13" s="1">
        <v>3278383</v>
      </c>
      <c r="K13" s="1">
        <v>18352621745</v>
      </c>
      <c r="M13" s="1">
        <v>0</v>
      </c>
      <c r="O13" s="1">
        <v>0</v>
      </c>
      <c r="Q13" s="1">
        <v>3901261</v>
      </c>
      <c r="S13" s="1">
        <v>5620</v>
      </c>
      <c r="U13" s="1">
        <v>21632718735</v>
      </c>
      <c r="W13" s="1">
        <v>21794632553.421001</v>
      </c>
      <c r="Y13" s="2" t="s">
        <v>24</v>
      </c>
    </row>
    <row r="14" spans="1:25" ht="22.5" x14ac:dyDescent="0.55000000000000004">
      <c r="A14" s="5" t="s">
        <v>25</v>
      </c>
      <c r="C14" s="1">
        <v>7500000</v>
      </c>
      <c r="E14" s="1">
        <v>50249105176</v>
      </c>
      <c r="G14" s="1">
        <v>50472888750</v>
      </c>
      <c r="I14" s="1">
        <v>0</v>
      </c>
      <c r="K14" s="1">
        <v>0</v>
      </c>
      <c r="M14" s="1">
        <v>-7500000</v>
      </c>
      <c r="O14" s="1">
        <v>0</v>
      </c>
      <c r="Q14" s="1">
        <v>0</v>
      </c>
      <c r="S14" s="1">
        <v>0</v>
      </c>
      <c r="U14" s="1">
        <v>0</v>
      </c>
      <c r="W14" s="1">
        <v>0</v>
      </c>
      <c r="Y14" s="2" t="s">
        <v>26</v>
      </c>
    </row>
    <row r="15" spans="1:25" ht="22.5" x14ac:dyDescent="0.55000000000000004">
      <c r="A15" s="5" t="s">
        <v>27</v>
      </c>
      <c r="C15" s="1">
        <v>10149014</v>
      </c>
      <c r="E15" s="1">
        <v>190126184192</v>
      </c>
      <c r="G15" s="1">
        <v>199149504218.65799</v>
      </c>
      <c r="I15" s="1">
        <v>0</v>
      </c>
      <c r="K15" s="1">
        <v>0</v>
      </c>
      <c r="M15" s="1">
        <v>0</v>
      </c>
      <c r="O15" s="1">
        <v>0</v>
      </c>
      <c r="Q15" s="1">
        <v>10149014</v>
      </c>
      <c r="S15" s="1">
        <v>18140</v>
      </c>
      <c r="U15" s="1">
        <v>190126184192</v>
      </c>
      <c r="W15" s="1">
        <v>183007700431.93799</v>
      </c>
      <c r="Y15" s="2" t="s">
        <v>28</v>
      </c>
    </row>
    <row r="16" spans="1:25" ht="22.5" x14ac:dyDescent="0.55000000000000004">
      <c r="A16" s="5" t="s">
        <v>29</v>
      </c>
      <c r="C16" s="1">
        <v>3891079</v>
      </c>
      <c r="E16" s="1">
        <v>78189757319</v>
      </c>
      <c r="G16" s="1">
        <v>82773639510.929993</v>
      </c>
      <c r="I16" s="1">
        <v>200000</v>
      </c>
      <c r="K16" s="1">
        <v>4393398991</v>
      </c>
      <c r="M16" s="1">
        <v>0</v>
      </c>
      <c r="O16" s="1">
        <v>0</v>
      </c>
      <c r="Q16" s="1">
        <v>4091079</v>
      </c>
      <c r="S16" s="1">
        <v>20650</v>
      </c>
      <c r="U16" s="1">
        <v>82583156310</v>
      </c>
      <c r="W16" s="1">
        <v>83978120700.967499</v>
      </c>
      <c r="Y16" s="2" t="s">
        <v>30</v>
      </c>
    </row>
    <row r="17" spans="1:25" ht="22.5" x14ac:dyDescent="0.55000000000000004">
      <c r="A17" s="5" t="s">
        <v>31</v>
      </c>
      <c r="C17" s="1">
        <v>996857</v>
      </c>
      <c r="E17" s="1">
        <v>32900757683</v>
      </c>
      <c r="G17" s="1">
        <v>35445412319.404503</v>
      </c>
      <c r="I17" s="1">
        <v>500000</v>
      </c>
      <c r="K17" s="1">
        <v>17049745026</v>
      </c>
      <c r="M17" s="1">
        <v>0</v>
      </c>
      <c r="O17" s="1">
        <v>0</v>
      </c>
      <c r="Q17" s="1">
        <v>1496857</v>
      </c>
      <c r="S17" s="1">
        <v>32960</v>
      </c>
      <c r="U17" s="1">
        <v>49950502709</v>
      </c>
      <c r="W17" s="1">
        <v>49042855100.015999</v>
      </c>
      <c r="Y17" s="2" t="s">
        <v>32</v>
      </c>
    </row>
    <row r="18" spans="1:25" ht="22.5" x14ac:dyDescent="0.55000000000000004">
      <c r="A18" s="5" t="s">
        <v>33</v>
      </c>
      <c r="C18" s="1">
        <v>92049883</v>
      </c>
      <c r="E18" s="1">
        <v>178651174074</v>
      </c>
      <c r="G18" s="1">
        <v>176599219358.569</v>
      </c>
      <c r="I18" s="1">
        <v>5000000</v>
      </c>
      <c r="K18" s="1">
        <v>9483914226</v>
      </c>
      <c r="M18" s="1">
        <v>0</v>
      </c>
      <c r="O18" s="1">
        <v>0</v>
      </c>
      <c r="Q18" s="1">
        <v>97049883</v>
      </c>
      <c r="S18" s="1">
        <v>1910</v>
      </c>
      <c r="U18" s="1">
        <v>188135088300</v>
      </c>
      <c r="W18" s="1">
        <v>184262353134.646</v>
      </c>
      <c r="Y18" s="2" t="s">
        <v>34</v>
      </c>
    </row>
    <row r="19" spans="1:25" ht="22.5" x14ac:dyDescent="0.55000000000000004">
      <c r="A19" s="5" t="s">
        <v>35</v>
      </c>
      <c r="C19" s="1">
        <v>6252000</v>
      </c>
      <c r="E19" s="1">
        <v>55523005172</v>
      </c>
      <c r="G19" s="1">
        <v>56598189064.199997</v>
      </c>
      <c r="I19" s="1">
        <v>0</v>
      </c>
      <c r="K19" s="1">
        <v>0</v>
      </c>
      <c r="M19" s="1">
        <v>0</v>
      </c>
      <c r="O19" s="1">
        <v>0</v>
      </c>
      <c r="Q19" s="1">
        <v>6252000</v>
      </c>
      <c r="S19" s="1">
        <v>8000</v>
      </c>
      <c r="U19" s="1">
        <v>55523005172</v>
      </c>
      <c r="W19" s="1">
        <v>49718404800</v>
      </c>
      <c r="Y19" s="2" t="s">
        <v>36</v>
      </c>
    </row>
    <row r="20" spans="1:25" ht="22.5" x14ac:dyDescent="0.55000000000000004">
      <c r="A20" s="5" t="s">
        <v>37</v>
      </c>
      <c r="C20" s="1">
        <v>138600000</v>
      </c>
      <c r="E20" s="1">
        <v>172976862002</v>
      </c>
      <c r="G20" s="1">
        <v>166708149300</v>
      </c>
      <c r="I20" s="1">
        <v>32740955</v>
      </c>
      <c r="K20" s="1">
        <v>38226031599</v>
      </c>
      <c r="M20" s="1">
        <v>0</v>
      </c>
      <c r="O20" s="1">
        <v>0</v>
      </c>
      <c r="Q20" s="1">
        <v>171340955</v>
      </c>
      <c r="S20" s="1">
        <v>1126</v>
      </c>
      <c r="U20" s="1">
        <v>211202893601</v>
      </c>
      <c r="W20" s="1">
        <v>191781982333.78601</v>
      </c>
      <c r="Y20" s="2" t="s">
        <v>38</v>
      </c>
    </row>
    <row r="21" spans="1:25" ht="22.5" x14ac:dyDescent="0.55000000000000004">
      <c r="A21" s="5" t="s">
        <v>39</v>
      </c>
      <c r="C21" s="1">
        <v>4650000</v>
      </c>
      <c r="E21" s="1">
        <v>142879969680</v>
      </c>
      <c r="G21" s="1">
        <v>142876297575</v>
      </c>
      <c r="I21" s="1">
        <v>0</v>
      </c>
      <c r="K21" s="1">
        <v>0</v>
      </c>
      <c r="M21" s="1">
        <v>0</v>
      </c>
      <c r="O21" s="1">
        <v>0</v>
      </c>
      <c r="Q21" s="1">
        <v>4650000</v>
      </c>
      <c r="S21" s="1">
        <v>28730</v>
      </c>
      <c r="U21" s="1">
        <v>142879969680</v>
      </c>
      <c r="W21" s="1">
        <v>132799612725</v>
      </c>
      <c r="Y21" s="2" t="s">
        <v>40</v>
      </c>
    </row>
    <row r="22" spans="1:25" ht="22.5" x14ac:dyDescent="0.55000000000000004">
      <c r="A22" s="5" t="s">
        <v>41</v>
      </c>
      <c r="C22" s="1">
        <v>5000000</v>
      </c>
      <c r="E22" s="1">
        <v>55349310719</v>
      </c>
      <c r="G22" s="1">
        <v>54523642500</v>
      </c>
      <c r="I22" s="1">
        <v>2848290</v>
      </c>
      <c r="K22" s="1">
        <v>29899698582</v>
      </c>
      <c r="M22" s="1">
        <v>0</v>
      </c>
      <c r="O22" s="1">
        <v>0</v>
      </c>
      <c r="Q22" s="1">
        <v>7848290</v>
      </c>
      <c r="S22" s="1">
        <v>10230</v>
      </c>
      <c r="U22" s="1">
        <v>85249009301</v>
      </c>
      <c r="W22" s="1">
        <v>79810293060.134995</v>
      </c>
      <c r="Y22" s="2" t="s">
        <v>42</v>
      </c>
    </row>
    <row r="23" spans="1:25" ht="22.5" x14ac:dyDescent="0.55000000000000004">
      <c r="A23" s="5" t="s">
        <v>43</v>
      </c>
      <c r="C23" s="1">
        <v>32111201</v>
      </c>
      <c r="E23" s="1">
        <v>193301615333</v>
      </c>
      <c r="G23" s="1">
        <v>190563231943.67801</v>
      </c>
      <c r="I23" s="1">
        <v>2000000</v>
      </c>
      <c r="K23" s="1">
        <v>11398196723</v>
      </c>
      <c r="M23" s="1">
        <v>0</v>
      </c>
      <c r="O23" s="1">
        <v>0</v>
      </c>
      <c r="Q23" s="1">
        <v>34111201</v>
      </c>
      <c r="S23" s="1">
        <v>5700</v>
      </c>
      <c r="U23" s="1">
        <v>204699812056</v>
      </c>
      <c r="W23" s="1">
        <v>193276964318.08499</v>
      </c>
      <c r="Y23" s="2" t="s">
        <v>44</v>
      </c>
    </row>
    <row r="24" spans="1:25" ht="22.5" x14ac:dyDescent="0.55000000000000004">
      <c r="A24" s="5" t="s">
        <v>45</v>
      </c>
      <c r="C24" s="1">
        <v>6523000</v>
      </c>
      <c r="E24" s="1">
        <v>150389072409</v>
      </c>
      <c r="G24" s="1">
        <v>154518203614.5</v>
      </c>
      <c r="I24" s="1">
        <v>0</v>
      </c>
      <c r="K24" s="1">
        <v>0</v>
      </c>
      <c r="M24" s="1">
        <v>0</v>
      </c>
      <c r="O24" s="1">
        <v>0</v>
      </c>
      <c r="Q24" s="1">
        <v>6523000</v>
      </c>
      <c r="S24" s="1">
        <v>21790</v>
      </c>
      <c r="U24" s="1">
        <v>150389072409</v>
      </c>
      <c r="W24" s="1">
        <v>141290459788.5</v>
      </c>
      <c r="Y24" s="2" t="s">
        <v>46</v>
      </c>
    </row>
    <row r="25" spans="1:25" ht="22.5" x14ac:dyDescent="0.55000000000000004">
      <c r="A25" s="5" t="s">
        <v>47</v>
      </c>
      <c r="C25" s="1">
        <v>1512114</v>
      </c>
      <c r="E25" s="1">
        <v>72980981157</v>
      </c>
      <c r="G25" s="1">
        <v>72810983687.147995</v>
      </c>
      <c r="I25" s="1">
        <v>0</v>
      </c>
      <c r="K25" s="1">
        <v>0</v>
      </c>
      <c r="M25" s="1">
        <v>0</v>
      </c>
      <c r="O25" s="1">
        <v>0</v>
      </c>
      <c r="Q25" s="1">
        <v>1512114</v>
      </c>
      <c r="S25" s="1">
        <v>48840</v>
      </c>
      <c r="U25" s="1">
        <v>72980981157</v>
      </c>
      <c r="W25" s="1">
        <v>73412230455.828003</v>
      </c>
      <c r="Y25" s="2" t="s">
        <v>48</v>
      </c>
    </row>
    <row r="26" spans="1:25" ht="22.5" x14ac:dyDescent="0.55000000000000004">
      <c r="A26" s="5" t="s">
        <v>49</v>
      </c>
      <c r="C26" s="1">
        <v>2499762</v>
      </c>
      <c r="E26" s="1">
        <v>82407987218</v>
      </c>
      <c r="G26" s="1">
        <v>88809911991.414001</v>
      </c>
      <c r="I26" s="1">
        <v>586584</v>
      </c>
      <c r="K26" s="1">
        <v>20244824789</v>
      </c>
      <c r="M26" s="1">
        <v>0</v>
      </c>
      <c r="O26" s="1">
        <v>0</v>
      </c>
      <c r="Q26" s="1">
        <v>3086346</v>
      </c>
      <c r="S26" s="1">
        <v>35020</v>
      </c>
      <c r="U26" s="1">
        <v>102652812007</v>
      </c>
      <c r="W26" s="1">
        <v>107440738090.326</v>
      </c>
      <c r="Y26" s="2" t="s">
        <v>50</v>
      </c>
    </row>
    <row r="27" spans="1:25" ht="22.5" x14ac:dyDescent="0.55000000000000004">
      <c r="A27" s="5" t="s">
        <v>51</v>
      </c>
      <c r="C27" s="1">
        <v>1079510</v>
      </c>
      <c r="E27" s="1">
        <v>67262867406</v>
      </c>
      <c r="G27" s="1">
        <v>68731216937.774994</v>
      </c>
      <c r="I27" s="1">
        <v>473152</v>
      </c>
      <c r="K27" s="1">
        <v>30061543655</v>
      </c>
      <c r="M27" s="1">
        <v>0</v>
      </c>
      <c r="O27" s="1">
        <v>0</v>
      </c>
      <c r="Q27" s="1">
        <v>1552662</v>
      </c>
      <c r="S27" s="1">
        <v>62180</v>
      </c>
      <c r="U27" s="1">
        <v>97324411061</v>
      </c>
      <c r="W27" s="1">
        <v>95970083247.197998</v>
      </c>
      <c r="Y27" s="2" t="s">
        <v>52</v>
      </c>
    </row>
    <row r="28" spans="1:25" ht="22.5" x14ac:dyDescent="0.55000000000000004">
      <c r="A28" s="5" t="s">
        <v>53</v>
      </c>
      <c r="C28" s="1">
        <v>327282</v>
      </c>
      <c r="E28" s="1">
        <v>1069999535535</v>
      </c>
      <c r="G28" s="1">
        <v>1165648745225.99</v>
      </c>
      <c r="I28" s="1">
        <v>0</v>
      </c>
      <c r="K28" s="1">
        <v>0</v>
      </c>
      <c r="M28" s="1">
        <v>0</v>
      </c>
      <c r="O28" s="1">
        <v>0</v>
      </c>
      <c r="Q28" s="1">
        <v>327282</v>
      </c>
      <c r="S28" s="1">
        <v>3763967</v>
      </c>
      <c r="U28" s="1">
        <v>1069999535535</v>
      </c>
      <c r="W28" s="1">
        <v>1228922138939.53</v>
      </c>
      <c r="Y28" s="2" t="s">
        <v>54</v>
      </c>
    </row>
    <row r="29" spans="1:25" ht="22.5" x14ac:dyDescent="0.55000000000000004">
      <c r="A29" s="5" t="s">
        <v>55</v>
      </c>
      <c r="C29" s="1">
        <v>6892523</v>
      </c>
      <c r="E29" s="1">
        <v>125015059894</v>
      </c>
      <c r="G29" s="1">
        <v>124629012159.44901</v>
      </c>
      <c r="I29" s="1">
        <v>5823347</v>
      </c>
      <c r="K29" s="1">
        <v>104355156101</v>
      </c>
      <c r="M29" s="1">
        <v>0</v>
      </c>
      <c r="O29" s="1">
        <v>0</v>
      </c>
      <c r="Q29" s="1">
        <v>12715870</v>
      </c>
      <c r="S29" s="1">
        <v>17860</v>
      </c>
      <c r="U29" s="1">
        <v>229370215995</v>
      </c>
      <c r="W29" s="1">
        <v>225754160842.70999</v>
      </c>
      <c r="Y29" s="2" t="s">
        <v>56</v>
      </c>
    </row>
    <row r="30" spans="1:25" ht="22.5" x14ac:dyDescent="0.55000000000000004">
      <c r="A30" s="5" t="s">
        <v>57</v>
      </c>
      <c r="C30" s="1">
        <v>500000</v>
      </c>
      <c r="E30" s="1">
        <v>21895220811</v>
      </c>
      <c r="G30" s="1">
        <v>20999306250</v>
      </c>
      <c r="I30" s="1">
        <v>0</v>
      </c>
      <c r="K30" s="1">
        <v>0</v>
      </c>
      <c r="M30" s="1">
        <v>0</v>
      </c>
      <c r="O30" s="1">
        <v>0</v>
      </c>
      <c r="Q30" s="1">
        <v>500000</v>
      </c>
      <c r="S30" s="1">
        <v>39600</v>
      </c>
      <c r="U30" s="1">
        <v>21895220811</v>
      </c>
      <c r="W30" s="1">
        <v>19682190000</v>
      </c>
      <c r="Y30" s="2" t="s">
        <v>58</v>
      </c>
    </row>
    <row r="31" spans="1:25" ht="22.5" x14ac:dyDescent="0.55000000000000004">
      <c r="A31" s="5" t="s">
        <v>59</v>
      </c>
      <c r="C31" s="1">
        <v>5600000</v>
      </c>
      <c r="E31" s="1">
        <v>100891934400</v>
      </c>
      <c r="G31" s="1">
        <v>107659591200</v>
      </c>
      <c r="I31" s="1">
        <v>79000</v>
      </c>
      <c r="K31" s="1">
        <v>1489741196</v>
      </c>
      <c r="M31" s="1">
        <v>0</v>
      </c>
      <c r="O31" s="1">
        <v>0</v>
      </c>
      <c r="Q31" s="1">
        <v>5679000</v>
      </c>
      <c r="S31" s="1">
        <v>19050</v>
      </c>
      <c r="U31" s="1">
        <v>102381675596</v>
      </c>
      <c r="W31" s="1">
        <v>107541249547.5</v>
      </c>
      <c r="Y31" s="2" t="s">
        <v>50</v>
      </c>
    </row>
    <row r="32" spans="1:25" ht="22.5" x14ac:dyDescent="0.55000000000000004">
      <c r="A32" s="5" t="s">
        <v>60</v>
      </c>
      <c r="C32" s="1">
        <v>12004741</v>
      </c>
      <c r="E32" s="1">
        <v>142509904473</v>
      </c>
      <c r="G32" s="1">
        <v>146183081690.362</v>
      </c>
      <c r="I32" s="1">
        <v>5106300</v>
      </c>
      <c r="K32" s="1">
        <v>60249181889</v>
      </c>
      <c r="M32" s="1">
        <v>0</v>
      </c>
      <c r="O32" s="1">
        <v>0</v>
      </c>
      <c r="Q32" s="1">
        <v>17111041</v>
      </c>
      <c r="S32" s="1">
        <v>11750</v>
      </c>
      <c r="U32" s="1">
        <v>202759086362</v>
      </c>
      <c r="W32" s="1">
        <v>199858456096.08701</v>
      </c>
      <c r="Y32" s="2" t="s">
        <v>61</v>
      </c>
    </row>
    <row r="33" spans="1:25" ht="22.5" x14ac:dyDescent="0.55000000000000004">
      <c r="A33" s="5" t="s">
        <v>62</v>
      </c>
      <c r="C33" s="1">
        <v>12393577</v>
      </c>
      <c r="E33" s="1">
        <v>72218994134</v>
      </c>
      <c r="G33" s="1">
        <v>71578242609.898499</v>
      </c>
      <c r="I33" s="1">
        <v>1000000</v>
      </c>
      <c r="K33" s="1">
        <v>5705289436</v>
      </c>
      <c r="M33" s="1">
        <v>0</v>
      </c>
      <c r="O33" s="1">
        <v>0</v>
      </c>
      <c r="Q33" s="1">
        <v>13393577</v>
      </c>
      <c r="S33" s="1">
        <v>5590</v>
      </c>
      <c r="U33" s="1">
        <v>77924283570</v>
      </c>
      <c r="W33" s="1">
        <v>74424618362.191498</v>
      </c>
      <c r="Y33" s="2" t="s">
        <v>63</v>
      </c>
    </row>
    <row r="34" spans="1:25" ht="22.5" x14ac:dyDescent="0.55000000000000004">
      <c r="A34" s="5" t="s">
        <v>64</v>
      </c>
      <c r="C34" s="1">
        <v>16800000</v>
      </c>
      <c r="E34" s="1">
        <v>150124204032</v>
      </c>
      <c r="G34" s="1">
        <v>149799358800</v>
      </c>
      <c r="I34" s="1">
        <v>500000</v>
      </c>
      <c r="K34" s="1">
        <v>4198332194</v>
      </c>
      <c r="M34" s="1">
        <v>0</v>
      </c>
      <c r="O34" s="1">
        <v>0</v>
      </c>
      <c r="Q34" s="1">
        <v>17300000</v>
      </c>
      <c r="S34" s="1">
        <v>8380</v>
      </c>
      <c r="U34" s="1">
        <v>154322536226</v>
      </c>
      <c r="W34" s="1">
        <v>144111404700</v>
      </c>
      <c r="Y34" s="2" t="s">
        <v>65</v>
      </c>
    </row>
    <row r="35" spans="1:25" ht="22.5" x14ac:dyDescent="0.55000000000000004">
      <c r="A35" s="5" t="s">
        <v>66</v>
      </c>
      <c r="C35" s="1">
        <v>52389621</v>
      </c>
      <c r="E35" s="1">
        <v>177005295259</v>
      </c>
      <c r="G35" s="1">
        <v>173263182466.05099</v>
      </c>
      <c r="I35" s="1">
        <v>7297946</v>
      </c>
      <c r="K35" s="1">
        <v>22990111342</v>
      </c>
      <c r="M35" s="1">
        <v>0</v>
      </c>
      <c r="O35" s="1">
        <v>0</v>
      </c>
      <c r="Q35" s="1">
        <v>59687567</v>
      </c>
      <c r="S35" s="1">
        <v>3052</v>
      </c>
      <c r="U35" s="1">
        <v>199995406601</v>
      </c>
      <c r="W35" s="1">
        <v>181082564079.82001</v>
      </c>
      <c r="Y35" s="2" t="s">
        <v>67</v>
      </c>
    </row>
    <row r="36" spans="1:25" ht="22.5" x14ac:dyDescent="0.55000000000000004">
      <c r="A36" s="5" t="s">
        <v>68</v>
      </c>
      <c r="C36" s="1">
        <v>43293823</v>
      </c>
      <c r="E36" s="1">
        <v>70339768890</v>
      </c>
      <c r="G36" s="1">
        <v>70192082572.387604</v>
      </c>
      <c r="I36" s="1">
        <v>8000000</v>
      </c>
      <c r="K36" s="1">
        <v>13167264912</v>
      </c>
      <c r="M36" s="1">
        <v>0</v>
      </c>
      <c r="O36" s="1">
        <v>0</v>
      </c>
      <c r="Q36" s="1">
        <v>51293823</v>
      </c>
      <c r="S36" s="1">
        <v>1610</v>
      </c>
      <c r="U36" s="1">
        <v>83507033802</v>
      </c>
      <c r="W36" s="1">
        <v>82091685852.571503</v>
      </c>
      <c r="Y36" s="2" t="s">
        <v>69</v>
      </c>
    </row>
    <row r="37" spans="1:25" ht="22.5" x14ac:dyDescent="0.55000000000000004">
      <c r="A37" s="5" t="s">
        <v>70</v>
      </c>
      <c r="C37" s="1">
        <v>7592307</v>
      </c>
      <c r="E37" s="1">
        <v>65928850211</v>
      </c>
      <c r="G37" s="1">
        <v>60980832808.667999</v>
      </c>
      <c r="I37" s="1">
        <v>7500000</v>
      </c>
      <c r="K37" s="1">
        <v>0</v>
      </c>
      <c r="M37" s="1">
        <v>0</v>
      </c>
      <c r="O37" s="1">
        <v>0</v>
      </c>
      <c r="Q37" s="1">
        <v>15092307</v>
      </c>
      <c r="S37" s="1">
        <v>8070</v>
      </c>
      <c r="U37" s="1">
        <v>123677955387</v>
      </c>
      <c r="W37" s="1">
        <v>121070237730.93401</v>
      </c>
      <c r="Y37" s="2" t="s">
        <v>71</v>
      </c>
    </row>
    <row r="38" spans="1:25" ht="22.5" x14ac:dyDescent="0.55000000000000004">
      <c r="A38" s="5" t="s">
        <v>72</v>
      </c>
      <c r="C38" s="1">
        <v>19398054</v>
      </c>
      <c r="E38" s="1">
        <v>105867821803</v>
      </c>
      <c r="G38" s="1">
        <v>99691225941.878998</v>
      </c>
      <c r="I38" s="1">
        <v>3957373</v>
      </c>
      <c r="K38" s="1">
        <v>20073274438</v>
      </c>
      <c r="M38" s="1">
        <v>0</v>
      </c>
      <c r="O38" s="1">
        <v>0</v>
      </c>
      <c r="Q38" s="1">
        <v>23355427</v>
      </c>
      <c r="S38" s="1">
        <v>4894</v>
      </c>
      <c r="U38" s="1">
        <v>125941096241</v>
      </c>
      <c r="W38" s="1">
        <v>113621366052.55901</v>
      </c>
      <c r="Y38" s="2" t="s">
        <v>73</v>
      </c>
    </row>
    <row r="39" spans="1:25" ht="22.5" x14ac:dyDescent="0.55000000000000004">
      <c r="A39" s="5" t="s">
        <v>74</v>
      </c>
      <c r="C39" s="1">
        <v>10000000</v>
      </c>
      <c r="E39" s="1">
        <v>49085194040</v>
      </c>
      <c r="G39" s="1">
        <v>48907260000</v>
      </c>
      <c r="I39" s="1">
        <v>10408377</v>
      </c>
      <c r="K39" s="1">
        <v>49013692127</v>
      </c>
      <c r="M39" s="1">
        <v>0</v>
      </c>
      <c r="O39" s="1">
        <v>0</v>
      </c>
      <c r="Q39" s="1">
        <v>20408377</v>
      </c>
      <c r="S39" s="1">
        <v>4621</v>
      </c>
      <c r="U39" s="1">
        <v>98098886167</v>
      </c>
      <c r="W39" s="1">
        <v>93745982811.803802</v>
      </c>
      <c r="Y39" s="2" t="s">
        <v>75</v>
      </c>
    </row>
    <row r="40" spans="1:25" ht="22.5" x14ac:dyDescent="0.55000000000000004">
      <c r="A40" s="5" t="s">
        <v>76</v>
      </c>
      <c r="C40" s="1">
        <v>0</v>
      </c>
      <c r="E40" s="1">
        <v>0</v>
      </c>
      <c r="G40" s="1">
        <v>0</v>
      </c>
      <c r="I40" s="1">
        <v>20839514</v>
      </c>
      <c r="K40" s="1">
        <v>75077922810</v>
      </c>
      <c r="M40" s="1">
        <v>0</v>
      </c>
      <c r="O40" s="1">
        <v>0</v>
      </c>
      <c r="Q40" s="1">
        <v>20839514</v>
      </c>
      <c r="S40" s="1">
        <v>3470</v>
      </c>
      <c r="U40" s="1">
        <v>75077922810</v>
      </c>
      <c r="W40" s="1">
        <v>71882850554.199005</v>
      </c>
      <c r="Y40" s="2" t="s">
        <v>77</v>
      </c>
    </row>
    <row r="41" spans="1:25" ht="22.5" x14ac:dyDescent="0.55000000000000004">
      <c r="A41" s="5" t="s">
        <v>78</v>
      </c>
      <c r="C41" s="1">
        <v>0</v>
      </c>
      <c r="E41" s="1">
        <v>0</v>
      </c>
      <c r="G41" s="1">
        <v>0</v>
      </c>
      <c r="I41" s="1">
        <v>3637191</v>
      </c>
      <c r="K41" s="1">
        <v>28712982357</v>
      </c>
      <c r="M41" s="1">
        <v>0</v>
      </c>
      <c r="O41" s="1">
        <v>0</v>
      </c>
      <c r="Q41" s="1">
        <v>3637191</v>
      </c>
      <c r="S41" s="1">
        <v>7640</v>
      </c>
      <c r="U41" s="1">
        <v>28712982357</v>
      </c>
      <c r="W41" s="1">
        <v>27622799811.521999</v>
      </c>
      <c r="Y41" s="2" t="s">
        <v>79</v>
      </c>
    </row>
    <row r="42" spans="1:25" ht="22.5" x14ac:dyDescent="0.55000000000000004">
      <c r="A42" s="5" t="s">
        <v>80</v>
      </c>
      <c r="C42" s="1">
        <v>0</v>
      </c>
      <c r="E42" s="1">
        <v>0</v>
      </c>
      <c r="G42" s="1">
        <v>0</v>
      </c>
      <c r="I42" s="1">
        <v>9968660</v>
      </c>
      <c r="K42" s="1">
        <v>47681833983</v>
      </c>
      <c r="M42" s="1">
        <v>0</v>
      </c>
      <c r="O42" s="1">
        <v>0</v>
      </c>
      <c r="Q42" s="1">
        <v>9968660</v>
      </c>
      <c r="S42" s="1">
        <v>4778</v>
      </c>
      <c r="U42" s="1">
        <v>47681833983</v>
      </c>
      <c r="W42" s="1">
        <v>47346857447.994003</v>
      </c>
      <c r="Y42" s="2" t="s">
        <v>81</v>
      </c>
    </row>
    <row r="43" spans="1:25" ht="22.5" x14ac:dyDescent="0.55000000000000004">
      <c r="A43" s="5" t="s">
        <v>82</v>
      </c>
      <c r="C43" s="1">
        <v>0</v>
      </c>
      <c r="E43" s="1">
        <v>0</v>
      </c>
      <c r="G43" s="1">
        <v>0</v>
      </c>
      <c r="I43" s="1">
        <v>27041184</v>
      </c>
      <c r="K43" s="1">
        <v>161413543469</v>
      </c>
      <c r="M43" s="1">
        <v>0</v>
      </c>
      <c r="O43" s="1">
        <v>0</v>
      </c>
      <c r="Q43" s="1">
        <v>27041184</v>
      </c>
      <c r="S43" s="1">
        <v>5930</v>
      </c>
      <c r="U43" s="1">
        <v>161413543469</v>
      </c>
      <c r="W43" s="1">
        <v>159400113504.336</v>
      </c>
      <c r="Y43" s="2" t="s">
        <v>83</v>
      </c>
    </row>
    <row r="44" spans="1:25" ht="22.5" x14ac:dyDescent="0.55000000000000004">
      <c r="A44" s="5" t="s">
        <v>84</v>
      </c>
      <c r="C44" s="1">
        <v>0</v>
      </c>
      <c r="E44" s="1">
        <v>0</v>
      </c>
      <c r="G44" s="1">
        <v>0</v>
      </c>
      <c r="I44" s="1">
        <v>229000</v>
      </c>
      <c r="K44" s="1">
        <v>15202559888</v>
      </c>
      <c r="M44" s="1">
        <v>0</v>
      </c>
      <c r="O44" s="1">
        <v>0</v>
      </c>
      <c r="Q44" s="1">
        <v>229000</v>
      </c>
      <c r="S44" s="1">
        <v>75950</v>
      </c>
      <c r="U44" s="1">
        <v>15202559888</v>
      </c>
      <c r="W44" s="1">
        <v>17289064327.5</v>
      </c>
      <c r="Y44" s="2" t="s">
        <v>85</v>
      </c>
    </row>
    <row r="45" spans="1:25" ht="22.5" x14ac:dyDescent="0.55000000000000004">
      <c r="A45" s="5" t="s">
        <v>86</v>
      </c>
      <c r="C45" s="1">
        <v>0</v>
      </c>
      <c r="E45" s="1">
        <v>0</v>
      </c>
      <c r="G45" s="1">
        <v>0</v>
      </c>
      <c r="I45" s="1">
        <v>503596</v>
      </c>
      <c r="K45" s="1">
        <v>16245114695</v>
      </c>
      <c r="M45" s="1">
        <v>0</v>
      </c>
      <c r="O45" s="1">
        <v>0</v>
      </c>
      <c r="Q45" s="1">
        <v>503596</v>
      </c>
      <c r="S45" s="1">
        <v>35040</v>
      </c>
      <c r="U45" s="1">
        <v>16245114695</v>
      </c>
      <c r="W45" s="1">
        <v>17541010117.152</v>
      </c>
      <c r="Y45" s="2" t="s">
        <v>87</v>
      </c>
    </row>
    <row r="46" spans="1:25" ht="22.5" x14ac:dyDescent="0.55000000000000004">
      <c r="A46" s="5" t="s">
        <v>88</v>
      </c>
      <c r="C46" s="1">
        <v>0</v>
      </c>
      <c r="E46" s="1">
        <v>0</v>
      </c>
      <c r="G46" s="1">
        <v>0</v>
      </c>
      <c r="I46" s="1">
        <v>29500000</v>
      </c>
      <c r="K46" s="1">
        <v>233962800528</v>
      </c>
      <c r="M46" s="1">
        <v>0</v>
      </c>
      <c r="O46" s="1">
        <v>0</v>
      </c>
      <c r="Q46" s="1">
        <v>29500000</v>
      </c>
      <c r="S46" s="1">
        <v>7700</v>
      </c>
      <c r="U46" s="1">
        <v>233962800528</v>
      </c>
      <c r="W46" s="1">
        <v>225798457500</v>
      </c>
      <c r="Y46" s="2" t="s">
        <v>56</v>
      </c>
    </row>
    <row r="47" spans="1:25" ht="22.5" x14ac:dyDescent="0.55000000000000004">
      <c r="A47" s="5" t="s">
        <v>89</v>
      </c>
      <c r="C47" s="1">
        <v>0</v>
      </c>
      <c r="E47" s="1">
        <v>0</v>
      </c>
      <c r="G47" s="1">
        <v>0</v>
      </c>
      <c r="I47" s="1">
        <v>2000000</v>
      </c>
      <c r="K47" s="1">
        <v>17037455976</v>
      </c>
      <c r="M47" s="1">
        <v>-2000000</v>
      </c>
      <c r="O47" s="1">
        <v>24925688388</v>
      </c>
      <c r="Q47" s="1">
        <v>0</v>
      </c>
      <c r="S47" s="1">
        <v>0</v>
      </c>
      <c r="U47" s="1">
        <v>0</v>
      </c>
      <c r="W47" s="1">
        <v>0</v>
      </c>
      <c r="Y47" s="2" t="s">
        <v>26</v>
      </c>
    </row>
    <row r="48" spans="1:25" ht="22.5" x14ac:dyDescent="0.55000000000000004">
      <c r="A48" s="5" t="s">
        <v>90</v>
      </c>
      <c r="C48" s="1">
        <v>0</v>
      </c>
      <c r="E48" s="1">
        <v>0</v>
      </c>
      <c r="G48" s="1">
        <v>0</v>
      </c>
      <c r="I48" s="1">
        <v>859653</v>
      </c>
      <c r="K48" s="1">
        <v>2817545013</v>
      </c>
      <c r="M48" s="1">
        <v>-859653</v>
      </c>
      <c r="O48" s="1">
        <v>3234426615</v>
      </c>
      <c r="Q48" s="1">
        <v>0</v>
      </c>
      <c r="S48" s="1">
        <v>0</v>
      </c>
      <c r="U48" s="1">
        <v>0</v>
      </c>
      <c r="W48" s="1">
        <v>0</v>
      </c>
      <c r="Y48" s="2" t="s">
        <v>26</v>
      </c>
    </row>
    <row r="49" spans="1:25" x14ac:dyDescent="0.5">
      <c r="A49" s="2" t="s">
        <v>91</v>
      </c>
      <c r="C49" s="2" t="s">
        <v>91</v>
      </c>
      <c r="E49" s="6">
        <f>SUM(E9:E48)</f>
        <v>4244122521053</v>
      </c>
      <c r="G49" s="6">
        <f>SUM(G9:G48)</f>
        <v>4341374008730.167</v>
      </c>
      <c r="I49" s="2" t="s">
        <v>91</v>
      </c>
      <c r="K49" s="6">
        <f>SUM(K9:K48)</f>
        <v>1170795254837</v>
      </c>
      <c r="M49" s="2" t="s">
        <v>91</v>
      </c>
      <c r="O49" s="6">
        <f>SUM(O9:O48)</f>
        <v>28160115004</v>
      </c>
      <c r="Q49" s="2" t="s">
        <v>91</v>
      </c>
      <c r="S49" s="2" t="s">
        <v>91</v>
      </c>
      <c r="U49" s="6">
        <f>SUM(U9:U48)</f>
        <v>5402562772584</v>
      </c>
      <c r="W49" s="6">
        <f>SUM(W9:W48)</f>
        <v>5383882999099.7754</v>
      </c>
      <c r="Y49" s="7" t="s">
        <v>92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I17" sqref="I17"/>
    </sheetView>
  </sheetViews>
  <sheetFormatPr defaultRowHeight="21.75" x14ac:dyDescent="0.5"/>
  <cols>
    <col min="1" max="1" width="35.2851562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0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</row>
    <row r="3" spans="1:17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</row>
    <row r="4" spans="1:17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</row>
    <row r="6" spans="1:17" ht="22.5" x14ac:dyDescent="0.5">
      <c r="A6" s="4" t="s">
        <v>137</v>
      </c>
      <c r="C6" s="4" t="s">
        <v>135</v>
      </c>
      <c r="D6" s="4" t="s">
        <v>135</v>
      </c>
      <c r="E6" s="4" t="s">
        <v>135</v>
      </c>
      <c r="F6" s="4" t="s">
        <v>135</v>
      </c>
      <c r="G6" s="4" t="s">
        <v>135</v>
      </c>
      <c r="H6" s="4" t="s">
        <v>135</v>
      </c>
      <c r="I6" s="4" t="s">
        <v>135</v>
      </c>
      <c r="K6" s="4" t="s">
        <v>136</v>
      </c>
      <c r="L6" s="4" t="s">
        <v>136</v>
      </c>
      <c r="M6" s="4" t="s">
        <v>136</v>
      </c>
      <c r="N6" s="4" t="s">
        <v>136</v>
      </c>
      <c r="O6" s="4" t="s">
        <v>136</v>
      </c>
      <c r="P6" s="4" t="s">
        <v>136</v>
      </c>
      <c r="Q6" s="4" t="s">
        <v>136</v>
      </c>
    </row>
    <row r="7" spans="1:17" ht="22.5" x14ac:dyDescent="0.5">
      <c r="A7" s="4" t="s">
        <v>137</v>
      </c>
      <c r="C7" s="4" t="s">
        <v>159</v>
      </c>
      <c r="E7" s="4" t="s">
        <v>156</v>
      </c>
      <c r="G7" s="4" t="s">
        <v>157</v>
      </c>
      <c r="I7" s="4" t="s">
        <v>160</v>
      </c>
      <c r="K7" s="4" t="s">
        <v>159</v>
      </c>
      <c r="M7" s="4" t="s">
        <v>156</v>
      </c>
      <c r="O7" s="4" t="s">
        <v>157</v>
      </c>
      <c r="Q7" s="4" t="s">
        <v>160</v>
      </c>
    </row>
    <row r="8" spans="1:17" ht="22.5" x14ac:dyDescent="0.55000000000000004">
      <c r="A8" s="5" t="s">
        <v>102</v>
      </c>
      <c r="C8" s="1">
        <v>1577970219</v>
      </c>
      <c r="E8" s="1">
        <v>0</v>
      </c>
      <c r="G8" s="1">
        <v>2604327464</v>
      </c>
      <c r="I8" s="1">
        <v>4182297683</v>
      </c>
      <c r="K8" s="1">
        <v>10626441465</v>
      </c>
      <c r="M8" s="1">
        <v>0</v>
      </c>
      <c r="O8" s="1">
        <v>2802858347</v>
      </c>
      <c r="Q8" s="1">
        <v>13429299812</v>
      </c>
    </row>
    <row r="9" spans="1:17" ht="22.5" x14ac:dyDescent="0.55000000000000004">
      <c r="A9" s="5" t="s">
        <v>106</v>
      </c>
      <c r="C9" s="1">
        <v>0</v>
      </c>
      <c r="E9" s="1">
        <v>0</v>
      </c>
      <c r="G9" s="1">
        <v>8954268495</v>
      </c>
      <c r="I9" s="1">
        <v>8954268495</v>
      </c>
      <c r="K9" s="1">
        <v>0</v>
      </c>
      <c r="M9" s="1">
        <v>0</v>
      </c>
      <c r="O9" s="1">
        <v>8954268495</v>
      </c>
      <c r="Q9" s="1">
        <v>8954268495</v>
      </c>
    </row>
    <row r="10" spans="1:17" x14ac:dyDescent="0.5">
      <c r="A10" s="2" t="s">
        <v>91</v>
      </c>
      <c r="C10" s="6">
        <f>SUM(C8:C9)</f>
        <v>1577970219</v>
      </c>
      <c r="E10" s="6">
        <f>SUM(E8:E9)</f>
        <v>0</v>
      </c>
      <c r="G10" s="6">
        <f>SUM(G8:G9)</f>
        <v>11558595959</v>
      </c>
      <c r="I10" s="6">
        <f>SUM(I8:I9)</f>
        <v>13136566178</v>
      </c>
      <c r="K10" s="6">
        <f>SUM(K8:K9)</f>
        <v>10626441465</v>
      </c>
      <c r="M10" s="6">
        <f>SUM(M8:M9)</f>
        <v>0</v>
      </c>
      <c r="O10" s="6">
        <f>SUM(O8:O9)</f>
        <v>11757126842</v>
      </c>
      <c r="Q10" s="6">
        <f>SUM(Q8:Q9)</f>
        <v>22383568307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18" sqref="I18"/>
    </sheetView>
  </sheetViews>
  <sheetFormatPr defaultRowHeight="21.75" x14ac:dyDescent="0.5"/>
  <cols>
    <col min="1" max="1" width="24.140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</row>
    <row r="3" spans="1:11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</row>
    <row r="4" spans="1:11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</row>
    <row r="6" spans="1:11" ht="22.5" x14ac:dyDescent="0.5">
      <c r="A6" s="4" t="s">
        <v>161</v>
      </c>
      <c r="B6" s="4" t="s">
        <v>161</v>
      </c>
      <c r="C6" s="4" t="s">
        <v>161</v>
      </c>
      <c r="E6" s="4" t="s">
        <v>135</v>
      </c>
      <c r="F6" s="4" t="s">
        <v>135</v>
      </c>
      <c r="G6" s="4" t="s">
        <v>135</v>
      </c>
      <c r="I6" s="4" t="s">
        <v>136</v>
      </c>
      <c r="J6" s="4" t="s">
        <v>136</v>
      </c>
      <c r="K6" s="4" t="s">
        <v>136</v>
      </c>
    </row>
    <row r="7" spans="1:11" ht="22.5" x14ac:dyDescent="0.5">
      <c r="A7" s="4" t="s">
        <v>162</v>
      </c>
      <c r="C7" s="4" t="s">
        <v>111</v>
      </c>
      <c r="E7" s="4" t="s">
        <v>163</v>
      </c>
      <c r="G7" s="4" t="s">
        <v>164</v>
      </c>
      <c r="I7" s="4" t="s">
        <v>163</v>
      </c>
      <c r="K7" s="4" t="s">
        <v>164</v>
      </c>
    </row>
    <row r="8" spans="1:11" ht="22.5" x14ac:dyDescent="0.55000000000000004">
      <c r="A8" s="5" t="s">
        <v>117</v>
      </c>
      <c r="C8" s="2" t="s">
        <v>118</v>
      </c>
      <c r="E8" s="1">
        <v>3478595182</v>
      </c>
      <c r="G8" s="10">
        <f>E8/$E$12</f>
        <v>0.24715744077716001</v>
      </c>
      <c r="I8" s="1">
        <v>4986509034</v>
      </c>
      <c r="K8" s="10">
        <f>I8/$I$12</f>
        <v>0.1665132461009394</v>
      </c>
    </row>
    <row r="9" spans="1:11" ht="22.5" x14ac:dyDescent="0.55000000000000004">
      <c r="A9" s="5" t="s">
        <v>122</v>
      </c>
      <c r="C9" s="2" t="s">
        <v>123</v>
      </c>
      <c r="E9" s="1">
        <v>0</v>
      </c>
      <c r="G9" s="10">
        <f t="shared" ref="G9:G11" si="0">E9/$E$12</f>
        <v>0</v>
      </c>
      <c r="I9" s="1">
        <v>1539799263</v>
      </c>
      <c r="K9" s="10">
        <f t="shared" ref="K9:K11" si="1">I9/$I$12</f>
        <v>5.141813077600936E-2</v>
      </c>
    </row>
    <row r="10" spans="1:11" ht="22.5" x14ac:dyDescent="0.55000000000000004">
      <c r="A10" s="5" t="s">
        <v>124</v>
      </c>
      <c r="C10" s="2" t="s">
        <v>125</v>
      </c>
      <c r="E10" s="1">
        <v>1294394</v>
      </c>
      <c r="G10" s="10">
        <f t="shared" si="0"/>
        <v>9.1967904185210613E-5</v>
      </c>
      <c r="I10" s="1">
        <v>3874139</v>
      </c>
      <c r="K10" s="10">
        <f t="shared" si="1"/>
        <v>1.2936815241639592E-4</v>
      </c>
    </row>
    <row r="11" spans="1:11" ht="23.25" thickBot="1" x14ac:dyDescent="0.6">
      <c r="A11" s="5" t="s">
        <v>124</v>
      </c>
      <c r="C11" s="2" t="s">
        <v>128</v>
      </c>
      <c r="E11" s="1">
        <v>10594520529</v>
      </c>
      <c r="G11" s="10">
        <f t="shared" si="0"/>
        <v>0.75275059131865474</v>
      </c>
      <c r="I11" s="1">
        <v>23416438333</v>
      </c>
      <c r="K11" s="10">
        <f t="shared" si="1"/>
        <v>0.78193925497063488</v>
      </c>
    </row>
    <row r="12" spans="1:11" ht="22.5" thickBot="1" x14ac:dyDescent="0.55000000000000004">
      <c r="A12" s="2" t="s">
        <v>91</v>
      </c>
      <c r="C12" s="2" t="s">
        <v>91</v>
      </c>
      <c r="E12" s="6">
        <f>SUM(E8:E11)</f>
        <v>14074410105</v>
      </c>
      <c r="G12" s="12">
        <f>SUM(G8:G11)</f>
        <v>1</v>
      </c>
      <c r="I12" s="6">
        <f>SUM(I8:I11)</f>
        <v>29946620769</v>
      </c>
      <c r="K12" s="12">
        <f>SUM(K8:K11)</f>
        <v>1</v>
      </c>
    </row>
    <row r="13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0:C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L8" sqref="L8"/>
    </sheetView>
  </sheetViews>
  <sheetFormatPr defaultRowHeight="21.75" x14ac:dyDescent="0.5"/>
  <cols>
    <col min="1" max="1" width="17.140625" style="2" customWidth="1"/>
    <col min="2" max="2" width="1" style="2" customWidth="1"/>
    <col min="3" max="3" width="17" style="2" customWidth="1"/>
    <col min="4" max="4" width="1" style="2" customWidth="1"/>
    <col min="5" max="5" width="17" style="2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</row>
    <row r="3" spans="1:5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</row>
    <row r="4" spans="1:5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</row>
    <row r="5" spans="1:5" x14ac:dyDescent="0.5">
      <c r="E5" s="2" t="s">
        <v>170</v>
      </c>
    </row>
    <row r="6" spans="1:5" ht="22.5" x14ac:dyDescent="0.5">
      <c r="A6" s="4" t="s">
        <v>165</v>
      </c>
      <c r="C6" s="4" t="s">
        <v>135</v>
      </c>
      <c r="E6" s="4" t="s">
        <v>171</v>
      </c>
    </row>
    <row r="7" spans="1:5" ht="22.5" x14ac:dyDescent="0.5">
      <c r="A7" s="4" t="s">
        <v>165</v>
      </c>
      <c r="C7" s="4" t="s">
        <v>114</v>
      </c>
      <c r="E7" s="4" t="s">
        <v>114</v>
      </c>
    </row>
    <row r="8" spans="1:5" ht="22.5" x14ac:dyDescent="0.55000000000000004">
      <c r="A8" s="5" t="s">
        <v>165</v>
      </c>
      <c r="C8" s="1">
        <v>2053600</v>
      </c>
      <c r="E8" s="1">
        <v>2943600</v>
      </c>
    </row>
    <row r="9" spans="1:5" ht="23.25" thickBot="1" x14ac:dyDescent="0.6">
      <c r="A9" s="5" t="s">
        <v>91</v>
      </c>
      <c r="C9" s="13">
        <v>2053600</v>
      </c>
      <c r="E9" s="13">
        <v>2943600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topLeftCell="L1" workbookViewId="0">
      <selection activeCell="E21" sqref="E21"/>
    </sheetView>
  </sheetViews>
  <sheetFormatPr defaultRowHeight="21.75" x14ac:dyDescent="0.5"/>
  <cols>
    <col min="1" max="1" width="29.4257812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6" style="2" customWidth="1"/>
    <col min="26" max="26" width="1" style="2" customWidth="1"/>
    <col min="27" max="27" width="22" style="2" customWidth="1"/>
    <col min="28" max="28" width="1" style="2" customWidth="1"/>
    <col min="29" max="29" width="11" style="2" customWidth="1"/>
    <col min="30" max="30" width="1" style="2" customWidth="1"/>
    <col min="31" max="31" width="23" style="2" customWidth="1"/>
    <col min="32" max="32" width="1" style="2" customWidth="1"/>
    <col min="33" max="33" width="18" style="2" customWidth="1"/>
    <col min="34" max="34" width="1" style="2" customWidth="1"/>
    <col min="35" max="35" width="19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  <c r="AC2" s="3" t="s">
        <v>0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3" t="s">
        <v>0</v>
      </c>
    </row>
    <row r="3" spans="1:37" ht="22.5" x14ac:dyDescent="0.5">
      <c r="A3" s="3" t="s">
        <v>1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  <c r="AB3" s="3" t="s">
        <v>1</v>
      </c>
      <c r="AC3" s="3" t="s">
        <v>1</v>
      </c>
      <c r="AD3" s="3" t="s">
        <v>1</v>
      </c>
      <c r="AE3" s="3" t="s">
        <v>1</v>
      </c>
      <c r="AF3" s="3" t="s">
        <v>1</v>
      </c>
      <c r="AG3" s="3" t="s">
        <v>1</v>
      </c>
      <c r="AH3" s="3" t="s">
        <v>1</v>
      </c>
      <c r="AI3" s="3" t="s">
        <v>1</v>
      </c>
      <c r="AJ3" s="3" t="s">
        <v>1</v>
      </c>
      <c r="AK3" s="3" t="s">
        <v>1</v>
      </c>
    </row>
    <row r="4" spans="1:37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3" t="s">
        <v>2</v>
      </c>
      <c r="U4" s="3" t="s">
        <v>2</v>
      </c>
      <c r="V4" s="3" t="s">
        <v>2</v>
      </c>
      <c r="W4" s="3" t="s">
        <v>2</v>
      </c>
      <c r="X4" s="3" t="s">
        <v>2</v>
      </c>
      <c r="Y4" s="3" t="s">
        <v>2</v>
      </c>
      <c r="Z4" s="3" t="s">
        <v>2</v>
      </c>
      <c r="AA4" s="3" t="s">
        <v>2</v>
      </c>
      <c r="AB4" s="3" t="s">
        <v>2</v>
      </c>
      <c r="AC4" s="3" t="s">
        <v>2</v>
      </c>
      <c r="AD4" s="3" t="s">
        <v>2</v>
      </c>
      <c r="AE4" s="3" t="s">
        <v>2</v>
      </c>
      <c r="AF4" s="3" t="s">
        <v>2</v>
      </c>
      <c r="AG4" s="3" t="s">
        <v>2</v>
      </c>
      <c r="AH4" s="3" t="s">
        <v>2</v>
      </c>
      <c r="AI4" s="3" t="s">
        <v>2</v>
      </c>
      <c r="AJ4" s="3" t="s">
        <v>2</v>
      </c>
      <c r="AK4" s="3" t="s">
        <v>2</v>
      </c>
    </row>
    <row r="6" spans="1:37" ht="22.5" x14ac:dyDescent="0.5">
      <c r="A6" s="4" t="s">
        <v>94</v>
      </c>
      <c r="B6" s="4" t="s">
        <v>94</v>
      </c>
      <c r="C6" s="4" t="s">
        <v>94</v>
      </c>
      <c r="D6" s="4" t="s">
        <v>94</v>
      </c>
      <c r="E6" s="4" t="s">
        <v>94</v>
      </c>
      <c r="F6" s="4" t="s">
        <v>94</v>
      </c>
      <c r="G6" s="4" t="s">
        <v>94</v>
      </c>
      <c r="H6" s="4" t="s">
        <v>94</v>
      </c>
      <c r="I6" s="4" t="s">
        <v>94</v>
      </c>
      <c r="J6" s="4" t="s">
        <v>94</v>
      </c>
      <c r="K6" s="4" t="s">
        <v>94</v>
      </c>
      <c r="L6" s="4" t="s">
        <v>94</v>
      </c>
      <c r="M6" s="4" t="s">
        <v>94</v>
      </c>
      <c r="O6" s="4" t="s">
        <v>4</v>
      </c>
      <c r="P6" s="4" t="s">
        <v>4</v>
      </c>
      <c r="Q6" s="4" t="s">
        <v>4</v>
      </c>
      <c r="R6" s="4" t="s">
        <v>4</v>
      </c>
      <c r="S6" s="4" t="s">
        <v>4</v>
      </c>
      <c r="U6" s="4" t="s">
        <v>5</v>
      </c>
      <c r="V6" s="4" t="s">
        <v>5</v>
      </c>
      <c r="W6" s="4" t="s">
        <v>5</v>
      </c>
      <c r="X6" s="4" t="s">
        <v>5</v>
      </c>
      <c r="Y6" s="4" t="s">
        <v>5</v>
      </c>
      <c r="Z6" s="4" t="s">
        <v>5</v>
      </c>
      <c r="AA6" s="4" t="s">
        <v>5</v>
      </c>
      <c r="AC6" s="4" t="s">
        <v>6</v>
      </c>
      <c r="AD6" s="4" t="s">
        <v>6</v>
      </c>
      <c r="AE6" s="4" t="s">
        <v>6</v>
      </c>
      <c r="AF6" s="4" t="s">
        <v>6</v>
      </c>
      <c r="AG6" s="4" t="s">
        <v>6</v>
      </c>
      <c r="AH6" s="4" t="s">
        <v>6</v>
      </c>
      <c r="AI6" s="4" t="s">
        <v>6</v>
      </c>
      <c r="AJ6" s="4" t="s">
        <v>6</v>
      </c>
      <c r="AK6" s="4" t="s">
        <v>6</v>
      </c>
    </row>
    <row r="7" spans="1:37" ht="22.5" x14ac:dyDescent="0.5">
      <c r="A7" s="4" t="s">
        <v>95</v>
      </c>
      <c r="C7" s="4" t="s">
        <v>96</v>
      </c>
      <c r="E7" s="4" t="s">
        <v>97</v>
      </c>
      <c r="G7" s="4" t="s">
        <v>98</v>
      </c>
      <c r="I7" s="4" t="s">
        <v>99</v>
      </c>
      <c r="K7" s="4" t="s">
        <v>100</v>
      </c>
      <c r="M7" s="4" t="s">
        <v>93</v>
      </c>
      <c r="O7" s="4" t="s">
        <v>7</v>
      </c>
      <c r="Q7" s="4" t="s">
        <v>8</v>
      </c>
      <c r="S7" s="4" t="s">
        <v>9</v>
      </c>
      <c r="U7" s="4" t="s">
        <v>10</v>
      </c>
      <c r="V7" s="4" t="s">
        <v>10</v>
      </c>
      <c r="W7" s="4" t="s">
        <v>10</v>
      </c>
      <c r="Y7" s="4" t="s">
        <v>11</v>
      </c>
      <c r="Z7" s="4" t="s">
        <v>11</v>
      </c>
      <c r="AA7" s="4" t="s">
        <v>11</v>
      </c>
      <c r="AC7" s="4" t="s">
        <v>7</v>
      </c>
      <c r="AE7" s="4" t="s">
        <v>101</v>
      </c>
      <c r="AG7" s="4" t="s">
        <v>8</v>
      </c>
      <c r="AI7" s="4" t="s">
        <v>9</v>
      </c>
      <c r="AK7" s="4" t="s">
        <v>13</v>
      </c>
    </row>
    <row r="8" spans="1:37" ht="22.5" x14ac:dyDescent="0.5">
      <c r="A8" s="4" t="s">
        <v>95</v>
      </c>
      <c r="C8" s="4" t="s">
        <v>96</v>
      </c>
      <c r="E8" s="4" t="s">
        <v>97</v>
      </c>
      <c r="G8" s="4" t="s">
        <v>98</v>
      </c>
      <c r="I8" s="4" t="s">
        <v>99</v>
      </c>
      <c r="K8" s="4" t="s">
        <v>100</v>
      </c>
      <c r="M8" s="4" t="s">
        <v>93</v>
      </c>
      <c r="O8" s="4" t="s">
        <v>7</v>
      </c>
      <c r="Q8" s="4" t="s">
        <v>8</v>
      </c>
      <c r="S8" s="4" t="s">
        <v>9</v>
      </c>
      <c r="U8" s="4" t="s">
        <v>7</v>
      </c>
      <c r="W8" s="4" t="s">
        <v>8</v>
      </c>
      <c r="Y8" s="4" t="s">
        <v>7</v>
      </c>
      <c r="AA8" s="4" t="s">
        <v>14</v>
      </c>
      <c r="AC8" s="4" t="s">
        <v>7</v>
      </c>
      <c r="AE8" s="4" t="s">
        <v>101</v>
      </c>
      <c r="AG8" s="4" t="s">
        <v>8</v>
      </c>
      <c r="AI8" s="4" t="s">
        <v>9</v>
      </c>
      <c r="AK8" s="4" t="s">
        <v>13</v>
      </c>
    </row>
    <row r="9" spans="1:37" x14ac:dyDescent="0.5">
      <c r="A9" s="2" t="s">
        <v>102</v>
      </c>
      <c r="C9" s="2" t="s">
        <v>103</v>
      </c>
      <c r="E9" s="2" t="s">
        <v>103</v>
      </c>
      <c r="G9" s="2" t="s">
        <v>104</v>
      </c>
      <c r="I9" s="2" t="s">
        <v>105</v>
      </c>
      <c r="K9" s="1">
        <v>18</v>
      </c>
      <c r="M9" s="1">
        <v>18</v>
      </c>
      <c r="O9" s="1">
        <v>475441</v>
      </c>
      <c r="Q9" s="1">
        <v>423992795692</v>
      </c>
      <c r="S9" s="1">
        <v>426108066312</v>
      </c>
      <c r="U9" s="1">
        <v>0</v>
      </c>
      <c r="W9" s="1">
        <v>0</v>
      </c>
      <c r="Y9" s="1">
        <v>475441</v>
      </c>
      <c r="AA9" s="1">
        <v>426597123156</v>
      </c>
      <c r="AC9" s="1">
        <v>0</v>
      </c>
      <c r="AE9" s="1">
        <v>0</v>
      </c>
      <c r="AG9" s="1">
        <v>0</v>
      </c>
      <c r="AI9" s="1">
        <v>0</v>
      </c>
      <c r="AK9" s="2" t="s">
        <v>26</v>
      </c>
    </row>
    <row r="10" spans="1:37" x14ac:dyDescent="0.5">
      <c r="A10" s="2" t="s">
        <v>106</v>
      </c>
      <c r="C10" s="2" t="s">
        <v>103</v>
      </c>
      <c r="E10" s="2" t="s">
        <v>103</v>
      </c>
      <c r="G10" s="2" t="s">
        <v>107</v>
      </c>
      <c r="I10" s="2" t="s">
        <v>6</v>
      </c>
      <c r="K10" s="1">
        <v>0</v>
      </c>
      <c r="M10" s="1">
        <v>0</v>
      </c>
      <c r="O10" s="1">
        <v>312637</v>
      </c>
      <c r="Q10" s="1">
        <v>300019587460</v>
      </c>
      <c r="S10" s="1">
        <v>306103670012</v>
      </c>
      <c r="U10" s="1">
        <v>0</v>
      </c>
      <c r="W10" s="1">
        <v>0</v>
      </c>
      <c r="Y10" s="1">
        <v>312637</v>
      </c>
      <c r="AA10" s="1">
        <v>308973855955</v>
      </c>
      <c r="AC10" s="1">
        <v>0</v>
      </c>
      <c r="AE10" s="1">
        <v>0</v>
      </c>
      <c r="AG10" s="1">
        <v>0</v>
      </c>
      <c r="AI10" s="1">
        <v>0</v>
      </c>
      <c r="AK10" s="2" t="s">
        <v>26</v>
      </c>
    </row>
    <row r="11" spans="1:37" x14ac:dyDescent="0.5">
      <c r="A11" s="2" t="s">
        <v>91</v>
      </c>
      <c r="C11" s="2" t="s">
        <v>91</v>
      </c>
      <c r="E11" s="2" t="s">
        <v>91</v>
      </c>
      <c r="G11" s="2" t="s">
        <v>91</v>
      </c>
      <c r="I11" s="2" t="s">
        <v>91</v>
      </c>
      <c r="K11" s="2" t="s">
        <v>91</v>
      </c>
      <c r="M11" s="2" t="s">
        <v>91</v>
      </c>
      <c r="O11" s="2" t="s">
        <v>91</v>
      </c>
      <c r="Q11" s="6">
        <f>SUM(Q9:Q10)</f>
        <v>724012383152</v>
      </c>
      <c r="S11" s="6">
        <f>SUM(S9:S10)</f>
        <v>732211736324</v>
      </c>
      <c r="U11" s="2" t="s">
        <v>91</v>
      </c>
      <c r="W11" s="6">
        <f>SUM(W9:W10)</f>
        <v>0</v>
      </c>
      <c r="Y11" s="2" t="s">
        <v>91</v>
      </c>
      <c r="AA11" s="6">
        <f>SUM(AA9:AA10)</f>
        <v>735570979111</v>
      </c>
      <c r="AC11" s="2" t="s">
        <v>91</v>
      </c>
      <c r="AE11" s="2" t="s">
        <v>91</v>
      </c>
      <c r="AG11" s="6">
        <f>SUM(AG9:AG10)</f>
        <v>0</v>
      </c>
      <c r="AI11" s="6">
        <f>SUM(AI9:AI10)</f>
        <v>0</v>
      </c>
      <c r="AK11" s="7" t="s">
        <v>26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21" sqref="I21"/>
    </sheetView>
  </sheetViews>
  <sheetFormatPr defaultRowHeight="21.75" x14ac:dyDescent="0.5"/>
  <cols>
    <col min="1" max="1" width="25.42578125" style="2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</row>
    <row r="3" spans="1:19" ht="22.5" x14ac:dyDescent="0.5">
      <c r="A3" s="3" t="s">
        <v>1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</row>
    <row r="4" spans="1:19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</row>
    <row r="6" spans="1:19" ht="22.5" x14ac:dyDescent="0.5">
      <c r="A6" s="4" t="s">
        <v>109</v>
      </c>
      <c r="C6" s="4" t="s">
        <v>110</v>
      </c>
      <c r="D6" s="4" t="s">
        <v>110</v>
      </c>
      <c r="E6" s="4" t="s">
        <v>110</v>
      </c>
      <c r="F6" s="4" t="s">
        <v>110</v>
      </c>
      <c r="G6" s="4" t="s">
        <v>110</v>
      </c>
      <c r="H6" s="4" t="s">
        <v>110</v>
      </c>
      <c r="I6" s="4" t="s">
        <v>110</v>
      </c>
      <c r="K6" s="4" t="s">
        <v>4</v>
      </c>
      <c r="M6" s="4" t="s">
        <v>5</v>
      </c>
      <c r="N6" s="4" t="s">
        <v>5</v>
      </c>
      <c r="O6" s="4" t="s">
        <v>5</v>
      </c>
      <c r="Q6" s="4" t="s">
        <v>6</v>
      </c>
      <c r="R6" s="4" t="s">
        <v>6</v>
      </c>
      <c r="S6" s="4" t="s">
        <v>6</v>
      </c>
    </row>
    <row r="7" spans="1:19" ht="22.5" x14ac:dyDescent="0.5">
      <c r="A7" s="4" t="s">
        <v>109</v>
      </c>
      <c r="C7" s="4" t="s">
        <v>111</v>
      </c>
      <c r="E7" s="4" t="s">
        <v>112</v>
      </c>
      <c r="G7" s="4" t="s">
        <v>113</v>
      </c>
      <c r="I7" s="4" t="s">
        <v>100</v>
      </c>
      <c r="K7" s="4" t="s">
        <v>114</v>
      </c>
      <c r="M7" s="4" t="s">
        <v>115</v>
      </c>
      <c r="O7" s="4" t="s">
        <v>116</v>
      </c>
      <c r="Q7" s="4" t="s">
        <v>114</v>
      </c>
      <c r="S7" s="4" t="s">
        <v>108</v>
      </c>
    </row>
    <row r="8" spans="1:19" ht="22.5" x14ac:dyDescent="0.55000000000000004">
      <c r="A8" s="5" t="s">
        <v>117</v>
      </c>
      <c r="C8" s="2" t="s">
        <v>118</v>
      </c>
      <c r="E8" s="2" t="s">
        <v>119</v>
      </c>
      <c r="G8" s="2" t="s">
        <v>120</v>
      </c>
      <c r="I8" s="1">
        <v>0</v>
      </c>
      <c r="K8" s="1">
        <v>62572383100</v>
      </c>
      <c r="M8" s="1">
        <v>560992054578</v>
      </c>
      <c r="N8" s="1"/>
      <c r="O8" s="1">
        <v>592978957825</v>
      </c>
      <c r="Q8" s="1">
        <v>30585479853</v>
      </c>
      <c r="S8" s="2" t="s">
        <v>121</v>
      </c>
    </row>
    <row r="9" spans="1:19" ht="22.5" x14ac:dyDescent="0.55000000000000004">
      <c r="A9" s="5" t="s">
        <v>122</v>
      </c>
      <c r="C9" s="2" t="s">
        <v>123</v>
      </c>
      <c r="E9" s="2" t="s">
        <v>119</v>
      </c>
      <c r="G9" s="2" t="s">
        <v>120</v>
      </c>
      <c r="I9" s="1">
        <v>0</v>
      </c>
      <c r="K9" s="1">
        <v>4320885010</v>
      </c>
      <c r="M9" s="1">
        <v>1691196472</v>
      </c>
      <c r="N9" s="1"/>
      <c r="O9" s="1">
        <v>5900600000</v>
      </c>
      <c r="Q9" s="1">
        <v>111481482</v>
      </c>
      <c r="S9" s="2" t="s">
        <v>26</v>
      </c>
    </row>
    <row r="10" spans="1:19" ht="22.5" x14ac:dyDescent="0.55000000000000004">
      <c r="A10" s="5" t="s">
        <v>124</v>
      </c>
      <c r="C10" s="2" t="s">
        <v>125</v>
      </c>
      <c r="E10" s="2" t="s">
        <v>119</v>
      </c>
      <c r="G10" s="2" t="s">
        <v>126</v>
      </c>
      <c r="I10" s="1">
        <v>0</v>
      </c>
      <c r="K10" s="1">
        <v>11315249343</v>
      </c>
      <c r="M10" s="1">
        <v>252045130009</v>
      </c>
      <c r="N10" s="1"/>
      <c r="O10" s="1">
        <v>231000560000</v>
      </c>
      <c r="Q10" s="1">
        <v>32359819352</v>
      </c>
      <c r="S10" s="2" t="s">
        <v>127</v>
      </c>
    </row>
    <row r="11" spans="1:19" ht="22.5" x14ac:dyDescent="0.55000000000000004">
      <c r="A11" s="5" t="s">
        <v>124</v>
      </c>
      <c r="C11" s="2" t="s">
        <v>128</v>
      </c>
      <c r="E11" s="2" t="s">
        <v>129</v>
      </c>
      <c r="G11" s="2" t="s">
        <v>130</v>
      </c>
      <c r="I11" s="8" t="s">
        <v>169</v>
      </c>
      <c r="K11" s="1">
        <v>500000000000</v>
      </c>
      <c r="M11" s="1">
        <v>0</v>
      </c>
      <c r="N11" s="1"/>
      <c r="O11" s="1">
        <v>250000000000</v>
      </c>
      <c r="Q11" s="1">
        <v>250000000000</v>
      </c>
      <c r="S11" s="2" t="s">
        <v>131</v>
      </c>
    </row>
    <row r="12" spans="1:19" x14ac:dyDescent="0.5">
      <c r="A12" s="2" t="s">
        <v>91</v>
      </c>
      <c r="C12" s="2" t="s">
        <v>91</v>
      </c>
      <c r="E12" s="2" t="s">
        <v>91</v>
      </c>
      <c r="G12" s="2" t="s">
        <v>91</v>
      </c>
      <c r="I12" s="2" t="s">
        <v>91</v>
      </c>
      <c r="K12" s="6">
        <f>SUM(K8:K11)</f>
        <v>578208517453</v>
      </c>
      <c r="M12" s="6">
        <f>SUM(M8:M11)</f>
        <v>814728381059</v>
      </c>
      <c r="O12" s="6">
        <f>SUM(O8:O11)</f>
        <v>1079880117825</v>
      </c>
      <c r="Q12" s="6">
        <f>SUM(Q8:Q11)</f>
        <v>313056780687</v>
      </c>
      <c r="S12" s="7" t="s">
        <v>132</v>
      </c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10:C11 I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tabSelected="1" workbookViewId="0">
      <selection activeCell="E20" sqref="E20"/>
    </sheetView>
  </sheetViews>
  <sheetFormatPr defaultRowHeight="21.75" x14ac:dyDescent="0.5"/>
  <cols>
    <col min="1" max="1" width="28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</row>
    <row r="3" spans="1:7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</row>
    <row r="4" spans="1:7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</row>
    <row r="6" spans="1:7" ht="22.5" x14ac:dyDescent="0.5">
      <c r="A6" s="4" t="s">
        <v>137</v>
      </c>
      <c r="C6" s="4" t="s">
        <v>114</v>
      </c>
      <c r="E6" s="4" t="s">
        <v>158</v>
      </c>
      <c r="G6" s="4" t="s">
        <v>13</v>
      </c>
    </row>
    <row r="7" spans="1:7" ht="22.5" x14ac:dyDescent="0.55000000000000004">
      <c r="A7" s="5" t="s">
        <v>166</v>
      </c>
      <c r="C7" s="1">
        <v>-107402365868</v>
      </c>
      <c r="E7" s="10">
        <f>C7/$C$11</f>
        <v>1.3393597109731696</v>
      </c>
      <c r="G7" s="10">
        <v>-1.8809817288235699E-2</v>
      </c>
    </row>
    <row r="8" spans="1:7" ht="22.5" x14ac:dyDescent="0.55000000000000004">
      <c r="A8" s="5" t="s">
        <v>167</v>
      </c>
      <c r="C8" s="1">
        <v>13136566178</v>
      </c>
      <c r="E8" s="10">
        <f t="shared" ref="E8:E10" si="0">C8/$C$11</f>
        <v>-0.16381936596229318</v>
      </c>
      <c r="G8" s="10">
        <v>2.3006607685596421E-3</v>
      </c>
    </row>
    <row r="9" spans="1:7" ht="22.5" x14ac:dyDescent="0.55000000000000004">
      <c r="A9" s="5" t="s">
        <v>168</v>
      </c>
      <c r="C9" s="1">
        <v>14074410105</v>
      </c>
      <c r="E9" s="10">
        <f t="shared" si="0"/>
        <v>-0.1755147356206157</v>
      </c>
      <c r="G9" s="10">
        <v>2.4649092259300532E-3</v>
      </c>
    </row>
    <row r="10" spans="1:7" ht="23.25" thickBot="1" x14ac:dyDescent="0.6">
      <c r="A10" s="5" t="s">
        <v>165</v>
      </c>
      <c r="C10" s="1">
        <f>'سایر درآمدها'!C9</f>
        <v>2053600</v>
      </c>
      <c r="E10" s="10">
        <f t="shared" si="0"/>
        <v>-2.5609390260871357E-5</v>
      </c>
      <c r="G10" s="10">
        <v>3.5965539931024749E-7</v>
      </c>
    </row>
    <row r="11" spans="1:7" ht="22.5" thickBot="1" x14ac:dyDescent="0.55000000000000004">
      <c r="A11" s="2" t="s">
        <v>91</v>
      </c>
      <c r="C11" s="6">
        <f>SUM(C7:C10)</f>
        <v>-80189335985</v>
      </c>
      <c r="E11" s="11">
        <f>SUM(E7:E10)</f>
        <v>1</v>
      </c>
      <c r="G11" s="11">
        <f>SUM(G7:G10)</f>
        <v>-1.4043887638346693E-2</v>
      </c>
    </row>
    <row r="14" spans="1:7" x14ac:dyDescent="0.5">
      <c r="G14" s="1"/>
    </row>
    <row r="15" spans="1:7" x14ac:dyDescent="0.5">
      <c r="G15" s="1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G13" sqref="G13"/>
    </sheetView>
  </sheetViews>
  <sheetFormatPr defaultRowHeight="21.75" x14ac:dyDescent="0.5"/>
  <cols>
    <col min="1" max="1" width="35.42578125" style="2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1" style="2" customWidth="1"/>
    <col min="10" max="10" width="1" style="2" customWidth="1"/>
    <col min="11" max="11" width="18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18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</row>
    <row r="3" spans="1:19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  <c r="R3" s="3" t="s">
        <v>133</v>
      </c>
      <c r="S3" s="3" t="s">
        <v>133</v>
      </c>
    </row>
    <row r="4" spans="1:19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</row>
    <row r="6" spans="1:19" ht="22.5" x14ac:dyDescent="0.5">
      <c r="A6" s="4" t="s">
        <v>134</v>
      </c>
      <c r="B6" s="4" t="s">
        <v>134</v>
      </c>
      <c r="C6" s="4" t="s">
        <v>134</v>
      </c>
      <c r="D6" s="4" t="s">
        <v>134</v>
      </c>
      <c r="E6" s="4" t="s">
        <v>134</v>
      </c>
      <c r="F6" s="4" t="s">
        <v>134</v>
      </c>
      <c r="G6" s="4" t="s">
        <v>134</v>
      </c>
      <c r="I6" s="4" t="s">
        <v>135</v>
      </c>
      <c r="J6" s="4" t="s">
        <v>135</v>
      </c>
      <c r="K6" s="4" t="s">
        <v>135</v>
      </c>
      <c r="L6" s="4" t="s">
        <v>135</v>
      </c>
      <c r="M6" s="4" t="s">
        <v>135</v>
      </c>
      <c r="O6" s="4" t="s">
        <v>136</v>
      </c>
      <c r="P6" s="4" t="s">
        <v>136</v>
      </c>
      <c r="Q6" s="4" t="s">
        <v>136</v>
      </c>
      <c r="R6" s="4" t="s">
        <v>136</v>
      </c>
      <c r="S6" s="4" t="s">
        <v>136</v>
      </c>
    </row>
    <row r="7" spans="1:19" ht="22.5" x14ac:dyDescent="0.5">
      <c r="A7" s="4" t="s">
        <v>137</v>
      </c>
      <c r="C7" s="4" t="s">
        <v>138</v>
      </c>
      <c r="E7" s="4" t="s">
        <v>99</v>
      </c>
      <c r="G7" s="4" t="s">
        <v>100</v>
      </c>
      <c r="I7" s="4" t="s">
        <v>139</v>
      </c>
      <c r="K7" s="4" t="s">
        <v>140</v>
      </c>
      <c r="M7" s="4" t="s">
        <v>141</v>
      </c>
      <c r="O7" s="4" t="s">
        <v>139</v>
      </c>
      <c r="Q7" s="4" t="s">
        <v>140</v>
      </c>
      <c r="S7" s="4" t="s">
        <v>141</v>
      </c>
    </row>
    <row r="8" spans="1:19" ht="22.5" x14ac:dyDescent="0.55000000000000004">
      <c r="A8" s="5" t="s">
        <v>102</v>
      </c>
      <c r="C8" s="2" t="s">
        <v>91</v>
      </c>
      <c r="E8" s="2" t="s">
        <v>105</v>
      </c>
      <c r="G8" s="1">
        <v>18</v>
      </c>
      <c r="I8" s="1">
        <v>1577970219</v>
      </c>
      <c r="K8" s="2" t="s">
        <v>91</v>
      </c>
      <c r="M8" s="1">
        <v>1577970219</v>
      </c>
      <c r="O8" s="1">
        <v>10626441465</v>
      </c>
      <c r="Q8" s="2" t="s">
        <v>91</v>
      </c>
      <c r="S8" s="1">
        <v>10626441465</v>
      </c>
    </row>
    <row r="9" spans="1:19" ht="22.5" x14ac:dyDescent="0.55000000000000004">
      <c r="A9" s="5" t="s">
        <v>117</v>
      </c>
      <c r="C9" s="1">
        <v>1</v>
      </c>
      <c r="E9" s="2" t="s">
        <v>91</v>
      </c>
      <c r="G9" s="1">
        <v>0</v>
      </c>
      <c r="I9" s="1">
        <v>3478595182</v>
      </c>
      <c r="K9" s="1">
        <v>0</v>
      </c>
      <c r="M9" s="1">
        <v>3478595182</v>
      </c>
      <c r="O9" s="1">
        <v>4986509034</v>
      </c>
      <c r="Q9" s="1">
        <v>0</v>
      </c>
      <c r="S9" s="1">
        <v>4986509034</v>
      </c>
    </row>
    <row r="10" spans="1:19" ht="22.5" x14ac:dyDescent="0.55000000000000004">
      <c r="A10" s="5" t="s">
        <v>122</v>
      </c>
      <c r="C10" s="1">
        <v>11</v>
      </c>
      <c r="E10" s="2" t="s">
        <v>91</v>
      </c>
      <c r="G10" s="1">
        <v>0</v>
      </c>
      <c r="I10" s="1">
        <v>0</v>
      </c>
      <c r="K10" s="1">
        <v>0</v>
      </c>
      <c r="M10" s="1">
        <v>0</v>
      </c>
      <c r="O10" s="1">
        <v>1539799263</v>
      </c>
      <c r="Q10" s="1">
        <v>0</v>
      </c>
      <c r="S10" s="1">
        <v>1539799263</v>
      </c>
    </row>
    <row r="11" spans="1:19" ht="22.5" x14ac:dyDescent="0.55000000000000004">
      <c r="A11" s="5" t="s">
        <v>124</v>
      </c>
      <c r="C11" s="1">
        <v>30</v>
      </c>
      <c r="E11" s="2" t="s">
        <v>91</v>
      </c>
      <c r="G11" s="1">
        <v>0</v>
      </c>
      <c r="I11" s="1">
        <v>1294394</v>
      </c>
      <c r="K11" s="1">
        <v>0</v>
      </c>
      <c r="M11" s="1">
        <v>1294394</v>
      </c>
      <c r="O11" s="1">
        <v>3874139</v>
      </c>
      <c r="Q11" s="1">
        <v>0</v>
      </c>
      <c r="S11" s="1">
        <v>3874139</v>
      </c>
    </row>
    <row r="12" spans="1:19" ht="22.5" x14ac:dyDescent="0.55000000000000004">
      <c r="A12" s="5" t="s">
        <v>124</v>
      </c>
      <c r="C12" s="1">
        <v>25</v>
      </c>
      <c r="E12" s="2" t="s">
        <v>91</v>
      </c>
      <c r="G12" s="8" t="s">
        <v>169</v>
      </c>
      <c r="I12" s="1">
        <v>10594520529</v>
      </c>
      <c r="K12" s="1">
        <v>0</v>
      </c>
      <c r="M12" s="1">
        <f>I12+K12</f>
        <v>10594520529</v>
      </c>
      <c r="O12" s="1">
        <v>23416438333</v>
      </c>
      <c r="Q12" s="1">
        <v>31161527</v>
      </c>
      <c r="S12" s="1">
        <v>23385276806</v>
      </c>
    </row>
    <row r="13" spans="1:19" x14ac:dyDescent="0.5">
      <c r="A13" s="2" t="s">
        <v>91</v>
      </c>
      <c r="C13" s="2" t="s">
        <v>91</v>
      </c>
      <c r="E13" s="2" t="s">
        <v>91</v>
      </c>
      <c r="G13" s="9"/>
      <c r="I13" s="6">
        <f>SUM(I8:I12)</f>
        <v>15652380324</v>
      </c>
      <c r="K13" s="6">
        <f>SUM(K8:K12)</f>
        <v>0</v>
      </c>
      <c r="M13" s="6">
        <f>SUM(M8:M12)</f>
        <v>15652380324</v>
      </c>
      <c r="O13" s="6">
        <f>SUM(O8:O12)</f>
        <v>40573062234</v>
      </c>
      <c r="Q13" s="6">
        <f>SUM(Q8:Q12)</f>
        <v>31161527</v>
      </c>
      <c r="S13" s="6">
        <f>SUM(S8:S12)</f>
        <v>40541900707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ignoredErrors>
    <ignoredError sqref="G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G15" sqref="G15"/>
    </sheetView>
  </sheetViews>
  <sheetFormatPr defaultRowHeight="21.75" x14ac:dyDescent="0.5"/>
  <cols>
    <col min="1" max="1" width="17.710937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6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</row>
    <row r="3" spans="1:19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  <c r="R3" s="3" t="s">
        <v>133</v>
      </c>
      <c r="S3" s="3" t="s">
        <v>133</v>
      </c>
    </row>
    <row r="4" spans="1:19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</row>
    <row r="6" spans="1:19" ht="22.5" x14ac:dyDescent="0.5">
      <c r="A6" s="4" t="s">
        <v>3</v>
      </c>
      <c r="C6" s="4" t="s">
        <v>142</v>
      </c>
      <c r="D6" s="4" t="s">
        <v>142</v>
      </c>
      <c r="E6" s="4" t="s">
        <v>142</v>
      </c>
      <c r="F6" s="4" t="s">
        <v>142</v>
      </c>
      <c r="G6" s="4" t="s">
        <v>142</v>
      </c>
      <c r="I6" s="4" t="s">
        <v>135</v>
      </c>
      <c r="J6" s="4" t="s">
        <v>135</v>
      </c>
      <c r="K6" s="4" t="s">
        <v>135</v>
      </c>
      <c r="L6" s="4" t="s">
        <v>135</v>
      </c>
      <c r="M6" s="4" t="s">
        <v>135</v>
      </c>
      <c r="O6" s="4" t="s">
        <v>136</v>
      </c>
      <c r="P6" s="4" t="s">
        <v>136</v>
      </c>
      <c r="Q6" s="4" t="s">
        <v>136</v>
      </c>
      <c r="R6" s="4" t="s">
        <v>136</v>
      </c>
      <c r="S6" s="4" t="s">
        <v>136</v>
      </c>
    </row>
    <row r="7" spans="1:19" ht="22.5" x14ac:dyDescent="0.5">
      <c r="A7" s="4" t="s">
        <v>3</v>
      </c>
      <c r="C7" s="4" t="s">
        <v>143</v>
      </c>
      <c r="E7" s="4" t="s">
        <v>144</v>
      </c>
      <c r="G7" s="4" t="s">
        <v>145</v>
      </c>
      <c r="I7" s="4" t="s">
        <v>146</v>
      </c>
      <c r="K7" s="4" t="s">
        <v>140</v>
      </c>
      <c r="M7" s="4" t="s">
        <v>147</v>
      </c>
      <c r="O7" s="4" t="s">
        <v>146</v>
      </c>
      <c r="Q7" s="4" t="s">
        <v>140</v>
      </c>
      <c r="S7" s="4" t="s">
        <v>147</v>
      </c>
    </row>
    <row r="8" spans="1:19" ht="22.5" x14ac:dyDescent="0.55000000000000004">
      <c r="A8" s="5" t="s">
        <v>21</v>
      </c>
      <c r="C8" s="2" t="s">
        <v>148</v>
      </c>
      <c r="E8" s="1">
        <v>438410</v>
      </c>
      <c r="G8" s="1">
        <v>27500</v>
      </c>
      <c r="I8" s="1">
        <v>0</v>
      </c>
      <c r="K8" s="1">
        <v>0</v>
      </c>
      <c r="M8" s="1">
        <v>0</v>
      </c>
      <c r="O8" s="1">
        <v>12056275000</v>
      </c>
      <c r="Q8" s="1">
        <v>0</v>
      </c>
      <c r="S8" s="1">
        <v>12056275000</v>
      </c>
    </row>
    <row r="9" spans="1:19" x14ac:dyDescent="0.5">
      <c r="A9" s="2" t="s">
        <v>91</v>
      </c>
      <c r="C9" s="2" t="s">
        <v>91</v>
      </c>
      <c r="E9" s="2" t="s">
        <v>91</v>
      </c>
      <c r="G9" s="2" t="s">
        <v>91</v>
      </c>
      <c r="I9" s="6">
        <f>SUM(I8:I8)</f>
        <v>0</v>
      </c>
      <c r="K9" s="6">
        <f>SUM(K8:K8)</f>
        <v>0</v>
      </c>
      <c r="M9" s="6">
        <f>SUM(M8:M8)</f>
        <v>0</v>
      </c>
      <c r="O9" s="6">
        <f>SUM(O8:O8)</f>
        <v>12056275000</v>
      </c>
      <c r="Q9" s="6">
        <f>SUM(Q8:Q8)</f>
        <v>0</v>
      </c>
      <c r="S9" s="6">
        <f>SUM(S8:S8)</f>
        <v>12056275000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5"/>
  <sheetViews>
    <sheetView rightToLeft="1" topLeftCell="A22" workbookViewId="0">
      <selection activeCell="I8" sqref="I8:I42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</row>
    <row r="3" spans="1:17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</row>
    <row r="4" spans="1:17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</row>
    <row r="6" spans="1:17" ht="22.5" x14ac:dyDescent="0.5">
      <c r="A6" s="4" t="s">
        <v>3</v>
      </c>
      <c r="C6" s="4" t="s">
        <v>135</v>
      </c>
      <c r="D6" s="4" t="s">
        <v>135</v>
      </c>
      <c r="E6" s="4" t="s">
        <v>135</v>
      </c>
      <c r="F6" s="4" t="s">
        <v>135</v>
      </c>
      <c r="G6" s="4" t="s">
        <v>135</v>
      </c>
      <c r="H6" s="4" t="s">
        <v>135</v>
      </c>
      <c r="I6" s="4" t="s">
        <v>135</v>
      </c>
      <c r="K6" s="4" t="s">
        <v>136</v>
      </c>
      <c r="L6" s="4" t="s">
        <v>136</v>
      </c>
      <c r="M6" s="4" t="s">
        <v>136</v>
      </c>
      <c r="N6" s="4" t="s">
        <v>136</v>
      </c>
      <c r="O6" s="4" t="s">
        <v>136</v>
      </c>
      <c r="P6" s="4" t="s">
        <v>136</v>
      </c>
      <c r="Q6" s="4" t="s">
        <v>136</v>
      </c>
    </row>
    <row r="7" spans="1:17" ht="22.5" x14ac:dyDescent="0.5">
      <c r="A7" s="4" t="s">
        <v>3</v>
      </c>
      <c r="C7" s="4" t="s">
        <v>7</v>
      </c>
      <c r="E7" s="4" t="s">
        <v>149</v>
      </c>
      <c r="G7" s="4" t="s">
        <v>150</v>
      </c>
      <c r="I7" s="4" t="s">
        <v>151</v>
      </c>
      <c r="K7" s="4" t="s">
        <v>7</v>
      </c>
      <c r="M7" s="4" t="s">
        <v>149</v>
      </c>
      <c r="O7" s="4" t="s">
        <v>150</v>
      </c>
      <c r="Q7" s="4" t="s">
        <v>151</v>
      </c>
    </row>
    <row r="8" spans="1:17" ht="22.5" x14ac:dyDescent="0.55000000000000004">
      <c r="A8" s="5" t="s">
        <v>84</v>
      </c>
      <c r="C8" s="1">
        <v>229000</v>
      </c>
      <c r="E8" s="1">
        <v>17289064327</v>
      </c>
      <c r="G8" s="1">
        <v>15202559888</v>
      </c>
      <c r="I8" s="1">
        <v>2086504439</v>
      </c>
      <c r="K8" s="1">
        <v>229000</v>
      </c>
      <c r="M8" s="1">
        <v>17289064327</v>
      </c>
      <c r="O8" s="1">
        <v>15202559888</v>
      </c>
      <c r="Q8" s="1">
        <v>2086504439</v>
      </c>
    </row>
    <row r="9" spans="1:17" ht="22.5" x14ac:dyDescent="0.55000000000000004">
      <c r="A9" s="5" t="s">
        <v>27</v>
      </c>
      <c r="C9" s="1">
        <v>10149014</v>
      </c>
      <c r="E9" s="1">
        <v>183007700431</v>
      </c>
      <c r="G9" s="1">
        <v>199149504218</v>
      </c>
      <c r="I9" s="1">
        <v>-16141803786</v>
      </c>
      <c r="K9" s="1">
        <v>10149014</v>
      </c>
      <c r="M9" s="1">
        <v>183007700431</v>
      </c>
      <c r="O9" s="1">
        <v>190126184192</v>
      </c>
      <c r="Q9" s="1">
        <v>-7118483760</v>
      </c>
    </row>
    <row r="10" spans="1:17" ht="22.5" x14ac:dyDescent="0.55000000000000004">
      <c r="A10" s="5" t="s">
        <v>64</v>
      </c>
      <c r="C10" s="1">
        <v>17300000</v>
      </c>
      <c r="E10" s="1">
        <v>144111404700</v>
      </c>
      <c r="G10" s="1">
        <v>153997690994</v>
      </c>
      <c r="I10" s="1">
        <v>-9886286294</v>
      </c>
      <c r="K10" s="1">
        <v>17300000</v>
      </c>
      <c r="M10" s="1">
        <v>144111404700</v>
      </c>
      <c r="O10" s="1">
        <v>154322536226</v>
      </c>
      <c r="Q10" s="1">
        <v>-10211131526</v>
      </c>
    </row>
    <row r="11" spans="1:17" ht="22.5" x14ac:dyDescent="0.55000000000000004">
      <c r="A11" s="5" t="s">
        <v>70</v>
      </c>
      <c r="C11" s="1">
        <v>15092307</v>
      </c>
      <c r="E11" s="1">
        <v>121070237730</v>
      </c>
      <c r="G11" s="1">
        <v>118729937984</v>
      </c>
      <c r="I11" s="1">
        <v>2340299746</v>
      </c>
      <c r="K11" s="1">
        <v>15092307</v>
      </c>
      <c r="M11" s="1">
        <v>121070237730</v>
      </c>
      <c r="O11" s="1">
        <v>123677955387</v>
      </c>
      <c r="Q11" s="1">
        <v>-2607717656</v>
      </c>
    </row>
    <row r="12" spans="1:17" ht="22.5" x14ac:dyDescent="0.55000000000000004">
      <c r="A12" s="5" t="s">
        <v>59</v>
      </c>
      <c r="C12" s="1">
        <v>5679000</v>
      </c>
      <c r="E12" s="1">
        <v>107541249547</v>
      </c>
      <c r="G12" s="1">
        <v>109149332396</v>
      </c>
      <c r="I12" s="1">
        <v>-1608082848</v>
      </c>
      <c r="K12" s="1">
        <v>5679000</v>
      </c>
      <c r="M12" s="1">
        <v>107541249547</v>
      </c>
      <c r="O12" s="1">
        <v>102381675596</v>
      </c>
      <c r="Q12" s="1">
        <v>5159573951</v>
      </c>
    </row>
    <row r="13" spans="1:17" ht="22.5" x14ac:dyDescent="0.55000000000000004">
      <c r="A13" s="5" t="s">
        <v>41</v>
      </c>
      <c r="C13" s="1">
        <v>7848290</v>
      </c>
      <c r="E13" s="1">
        <v>79810293060</v>
      </c>
      <c r="G13" s="1">
        <v>84423341082</v>
      </c>
      <c r="I13" s="1">
        <v>-4613048021</v>
      </c>
      <c r="K13" s="1">
        <v>7848290</v>
      </c>
      <c r="M13" s="1">
        <v>79810293060</v>
      </c>
      <c r="O13" s="1">
        <v>85249009301</v>
      </c>
      <c r="Q13" s="1">
        <v>-5438716240</v>
      </c>
    </row>
    <row r="14" spans="1:17" ht="22.5" x14ac:dyDescent="0.55000000000000004">
      <c r="A14" s="5" t="s">
        <v>33</v>
      </c>
      <c r="C14" s="1">
        <v>97049883</v>
      </c>
      <c r="E14" s="1">
        <v>184262353134</v>
      </c>
      <c r="G14" s="1">
        <v>186083133584</v>
      </c>
      <c r="I14" s="1">
        <v>-1820780449</v>
      </c>
      <c r="K14" s="1">
        <v>97049883</v>
      </c>
      <c r="M14" s="1">
        <v>184262353134</v>
      </c>
      <c r="O14" s="1">
        <v>188135088300</v>
      </c>
      <c r="Q14" s="1">
        <v>-3872735165</v>
      </c>
    </row>
    <row r="15" spans="1:17" ht="22.5" x14ac:dyDescent="0.55000000000000004">
      <c r="A15" s="5" t="s">
        <v>43</v>
      </c>
      <c r="C15" s="1">
        <v>34111201</v>
      </c>
      <c r="E15" s="1">
        <v>193276964318</v>
      </c>
      <c r="G15" s="1">
        <v>201961428666</v>
      </c>
      <c r="I15" s="1">
        <v>-8684464347</v>
      </c>
      <c r="K15" s="1">
        <v>34111201</v>
      </c>
      <c r="M15" s="1">
        <v>193276964318</v>
      </c>
      <c r="O15" s="1">
        <v>204699812056</v>
      </c>
      <c r="Q15" s="1">
        <v>-11422847737</v>
      </c>
    </row>
    <row r="16" spans="1:17" ht="22.5" x14ac:dyDescent="0.55000000000000004">
      <c r="A16" s="5" t="s">
        <v>72</v>
      </c>
      <c r="C16" s="1">
        <v>23355427</v>
      </c>
      <c r="E16" s="1">
        <v>113621366052</v>
      </c>
      <c r="G16" s="1">
        <v>119764500379</v>
      </c>
      <c r="I16" s="1">
        <v>-6143134326</v>
      </c>
      <c r="K16" s="1">
        <v>23355427</v>
      </c>
      <c r="M16" s="1">
        <v>113621366052</v>
      </c>
      <c r="O16" s="1">
        <v>125941096241</v>
      </c>
      <c r="Q16" s="1">
        <v>-12319730188</v>
      </c>
    </row>
    <row r="17" spans="1:17" ht="22.5" x14ac:dyDescent="0.55000000000000004">
      <c r="A17" s="5" t="s">
        <v>80</v>
      </c>
      <c r="C17" s="1">
        <v>9968660</v>
      </c>
      <c r="E17" s="1">
        <v>47346857447</v>
      </c>
      <c r="G17" s="1">
        <v>47681833983</v>
      </c>
      <c r="I17" s="1">
        <v>-334976535</v>
      </c>
      <c r="K17" s="1">
        <v>9968660</v>
      </c>
      <c r="M17" s="1">
        <v>47346857447</v>
      </c>
      <c r="O17" s="1">
        <v>47681833983</v>
      </c>
      <c r="Q17" s="1">
        <v>-334976535</v>
      </c>
    </row>
    <row r="18" spans="1:17" ht="22.5" x14ac:dyDescent="0.55000000000000004">
      <c r="A18" s="5" t="s">
        <v>86</v>
      </c>
      <c r="C18" s="1">
        <v>503596</v>
      </c>
      <c r="E18" s="1">
        <v>17541010117</v>
      </c>
      <c r="G18" s="1">
        <v>16245114695</v>
      </c>
      <c r="I18" s="1">
        <v>1295895422</v>
      </c>
      <c r="K18" s="1">
        <v>503596</v>
      </c>
      <c r="M18" s="1">
        <v>17541010117</v>
      </c>
      <c r="O18" s="1">
        <v>16245114695</v>
      </c>
      <c r="Q18" s="1">
        <v>1295895422</v>
      </c>
    </row>
    <row r="19" spans="1:17" ht="22.5" x14ac:dyDescent="0.55000000000000004">
      <c r="A19" s="5" t="s">
        <v>29</v>
      </c>
      <c r="C19" s="1">
        <v>4091079</v>
      </c>
      <c r="E19" s="1">
        <v>83978120700</v>
      </c>
      <c r="G19" s="1">
        <v>87167038501</v>
      </c>
      <c r="I19" s="1">
        <v>-3188917800</v>
      </c>
      <c r="K19" s="1">
        <v>4091079</v>
      </c>
      <c r="M19" s="1">
        <v>83978120700</v>
      </c>
      <c r="O19" s="1">
        <v>82583156310</v>
      </c>
      <c r="Q19" s="1">
        <v>1394964390</v>
      </c>
    </row>
    <row r="20" spans="1:17" ht="22.5" x14ac:dyDescent="0.55000000000000004">
      <c r="A20" s="5" t="s">
        <v>47</v>
      </c>
      <c r="C20" s="1">
        <v>1512114</v>
      </c>
      <c r="E20" s="1">
        <v>73412230455</v>
      </c>
      <c r="G20" s="1">
        <v>72810983687</v>
      </c>
      <c r="I20" s="1">
        <v>601246768</v>
      </c>
      <c r="K20" s="1">
        <v>1512114</v>
      </c>
      <c r="M20" s="1">
        <v>73412230455</v>
      </c>
      <c r="O20" s="1">
        <v>72980981157</v>
      </c>
      <c r="Q20" s="1">
        <v>431249298</v>
      </c>
    </row>
    <row r="21" spans="1:17" ht="22.5" x14ac:dyDescent="0.55000000000000004">
      <c r="A21" s="5" t="s">
        <v>49</v>
      </c>
      <c r="C21" s="1">
        <v>3086346</v>
      </c>
      <c r="E21" s="1">
        <v>107440738090</v>
      </c>
      <c r="G21" s="1">
        <v>109054736780</v>
      </c>
      <c r="I21" s="1">
        <v>-1613998689</v>
      </c>
      <c r="K21" s="1">
        <v>3086346</v>
      </c>
      <c r="M21" s="1">
        <v>107440738090</v>
      </c>
      <c r="O21" s="1">
        <v>102652812007</v>
      </c>
      <c r="Q21" s="1">
        <v>4787926083</v>
      </c>
    </row>
    <row r="22" spans="1:17" ht="22.5" x14ac:dyDescent="0.55000000000000004">
      <c r="A22" s="5" t="s">
        <v>88</v>
      </c>
      <c r="C22" s="1">
        <v>29500000</v>
      </c>
      <c r="E22" s="1">
        <v>225798457500</v>
      </c>
      <c r="G22" s="1">
        <v>233962800528</v>
      </c>
      <c r="I22" s="1">
        <v>-8164343028</v>
      </c>
      <c r="K22" s="1">
        <v>29500000</v>
      </c>
      <c r="M22" s="1">
        <v>225798457500</v>
      </c>
      <c r="O22" s="1">
        <v>233962800528</v>
      </c>
      <c r="Q22" s="1">
        <v>-8164343028</v>
      </c>
    </row>
    <row r="23" spans="1:17" ht="22.5" x14ac:dyDescent="0.55000000000000004">
      <c r="A23" s="5" t="s">
        <v>66</v>
      </c>
      <c r="C23" s="1">
        <v>59687567</v>
      </c>
      <c r="E23" s="1">
        <v>181082564079</v>
      </c>
      <c r="G23" s="1">
        <v>196253293808</v>
      </c>
      <c r="I23" s="1">
        <v>-15170729728</v>
      </c>
      <c r="K23" s="1">
        <v>59687567</v>
      </c>
      <c r="M23" s="1">
        <v>181082564079</v>
      </c>
      <c r="O23" s="1">
        <v>199995406601</v>
      </c>
      <c r="Q23" s="1">
        <v>-18912842521</v>
      </c>
    </row>
    <row r="24" spans="1:17" ht="22.5" x14ac:dyDescent="0.55000000000000004">
      <c r="A24" s="5" t="s">
        <v>74</v>
      </c>
      <c r="C24" s="1">
        <v>20408377</v>
      </c>
      <c r="E24" s="1">
        <v>93745982811</v>
      </c>
      <c r="G24" s="1">
        <v>97920952127</v>
      </c>
      <c r="I24" s="1">
        <v>-4174969315</v>
      </c>
      <c r="K24" s="1">
        <v>20408377</v>
      </c>
      <c r="M24" s="1">
        <v>93745982811</v>
      </c>
      <c r="O24" s="1">
        <v>98098886167</v>
      </c>
      <c r="Q24" s="1">
        <v>-4352903355</v>
      </c>
    </row>
    <row r="25" spans="1:17" ht="22.5" x14ac:dyDescent="0.55000000000000004">
      <c r="A25" s="5" t="s">
        <v>45</v>
      </c>
      <c r="C25" s="1">
        <v>6523000</v>
      </c>
      <c r="E25" s="1">
        <v>141290459788</v>
      </c>
      <c r="G25" s="1">
        <v>154518203614</v>
      </c>
      <c r="I25" s="1">
        <v>-13227743825</v>
      </c>
      <c r="K25" s="1">
        <v>6523000</v>
      </c>
      <c r="M25" s="1">
        <v>141290459788</v>
      </c>
      <c r="O25" s="1">
        <v>150389072409</v>
      </c>
      <c r="Q25" s="1">
        <v>-9098612620</v>
      </c>
    </row>
    <row r="26" spans="1:17" ht="22.5" x14ac:dyDescent="0.55000000000000004">
      <c r="A26" s="5" t="s">
        <v>17</v>
      </c>
      <c r="C26" s="1">
        <v>48167118</v>
      </c>
      <c r="E26" s="1">
        <v>93941587397</v>
      </c>
      <c r="G26" s="1">
        <v>98086526884</v>
      </c>
      <c r="I26" s="1">
        <v>-4144939486</v>
      </c>
      <c r="K26" s="1">
        <v>48167118</v>
      </c>
      <c r="M26" s="1">
        <v>93941587397</v>
      </c>
      <c r="O26" s="1">
        <v>97993800272</v>
      </c>
      <c r="Q26" s="1">
        <v>-4052212874</v>
      </c>
    </row>
    <row r="27" spans="1:17" ht="22.5" x14ac:dyDescent="0.55000000000000004">
      <c r="A27" s="5" t="s">
        <v>31</v>
      </c>
      <c r="C27" s="1">
        <v>1496857</v>
      </c>
      <c r="E27" s="1">
        <v>49042855100</v>
      </c>
      <c r="G27" s="1">
        <v>52495157345</v>
      </c>
      <c r="I27" s="1">
        <v>-3452302244</v>
      </c>
      <c r="K27" s="1">
        <v>1496857</v>
      </c>
      <c r="M27" s="1">
        <v>49042855100</v>
      </c>
      <c r="O27" s="1">
        <v>49950502709</v>
      </c>
      <c r="Q27" s="1">
        <v>-907647608</v>
      </c>
    </row>
    <row r="28" spans="1:17" ht="22.5" x14ac:dyDescent="0.55000000000000004">
      <c r="A28" s="5" t="s">
        <v>62</v>
      </c>
      <c r="C28" s="1">
        <v>13393577</v>
      </c>
      <c r="E28" s="1">
        <v>74424618362</v>
      </c>
      <c r="G28" s="1">
        <v>77283532045</v>
      </c>
      <c r="I28" s="1">
        <v>-2858913682</v>
      </c>
      <c r="K28" s="1">
        <v>13393577</v>
      </c>
      <c r="M28" s="1">
        <v>74424618362</v>
      </c>
      <c r="O28" s="1">
        <v>77924283570</v>
      </c>
      <c r="Q28" s="1">
        <v>-3499665207</v>
      </c>
    </row>
    <row r="29" spans="1:17" ht="22.5" x14ac:dyDescent="0.55000000000000004">
      <c r="A29" s="5" t="s">
        <v>19</v>
      </c>
      <c r="C29" s="1">
        <v>74562551</v>
      </c>
      <c r="E29" s="1">
        <v>167138128117</v>
      </c>
      <c r="G29" s="1">
        <v>182355312346</v>
      </c>
      <c r="I29" s="1">
        <v>-15217184228</v>
      </c>
      <c r="K29" s="1">
        <v>74562551</v>
      </c>
      <c r="M29" s="1">
        <v>167138128117</v>
      </c>
      <c r="O29" s="1">
        <v>173218143194</v>
      </c>
      <c r="Q29" s="1">
        <v>-6080015076</v>
      </c>
    </row>
    <row r="30" spans="1:17" ht="22.5" x14ac:dyDescent="0.55000000000000004">
      <c r="A30" s="5" t="s">
        <v>39</v>
      </c>
      <c r="C30" s="1">
        <v>4650000</v>
      </c>
      <c r="E30" s="1">
        <v>132799612725</v>
      </c>
      <c r="G30" s="1">
        <v>142876297575</v>
      </c>
      <c r="I30" s="1">
        <v>-10076684850</v>
      </c>
      <c r="K30" s="1">
        <v>4650000</v>
      </c>
      <c r="M30" s="1">
        <v>132799612725</v>
      </c>
      <c r="O30" s="1">
        <v>142879969680</v>
      </c>
      <c r="Q30" s="1">
        <v>-10080356955</v>
      </c>
    </row>
    <row r="31" spans="1:17" ht="22.5" x14ac:dyDescent="0.55000000000000004">
      <c r="A31" s="5" t="s">
        <v>82</v>
      </c>
      <c r="C31" s="1">
        <v>27041184</v>
      </c>
      <c r="E31" s="1">
        <v>159400113504</v>
      </c>
      <c r="G31" s="1">
        <v>161413543469</v>
      </c>
      <c r="I31" s="1">
        <v>-2013429964</v>
      </c>
      <c r="K31" s="1">
        <v>27041184</v>
      </c>
      <c r="M31" s="1">
        <v>159400113504</v>
      </c>
      <c r="O31" s="1">
        <v>161413543469</v>
      </c>
      <c r="Q31" s="1">
        <v>-2013429964</v>
      </c>
    </row>
    <row r="32" spans="1:17" ht="22.5" x14ac:dyDescent="0.55000000000000004">
      <c r="A32" s="5" t="s">
        <v>78</v>
      </c>
      <c r="C32" s="1">
        <v>3637191</v>
      </c>
      <c r="E32" s="1">
        <v>27622799811</v>
      </c>
      <c r="G32" s="1">
        <v>28712982357</v>
      </c>
      <c r="I32" s="1">
        <v>-1090182545</v>
      </c>
      <c r="K32" s="1">
        <v>3637191</v>
      </c>
      <c r="M32" s="1">
        <v>27622799811</v>
      </c>
      <c r="O32" s="1">
        <v>28712982357</v>
      </c>
      <c r="Q32" s="1">
        <v>-1090182545</v>
      </c>
    </row>
    <row r="33" spans="1:17" ht="22.5" x14ac:dyDescent="0.55000000000000004">
      <c r="A33" s="5" t="s">
        <v>76</v>
      </c>
      <c r="C33" s="1">
        <v>20839514</v>
      </c>
      <c r="E33" s="1">
        <v>71882850554</v>
      </c>
      <c r="G33" s="1">
        <v>75077922810</v>
      </c>
      <c r="I33" s="1">
        <v>-3195072255</v>
      </c>
      <c r="K33" s="1">
        <v>20839514</v>
      </c>
      <c r="M33" s="1">
        <v>71882850554</v>
      </c>
      <c r="O33" s="1">
        <v>75077922810</v>
      </c>
      <c r="Q33" s="1">
        <v>-3195072255</v>
      </c>
    </row>
    <row r="34" spans="1:17" ht="22.5" x14ac:dyDescent="0.55000000000000004">
      <c r="A34" s="5" t="s">
        <v>35</v>
      </c>
      <c r="C34" s="1">
        <v>6252000</v>
      </c>
      <c r="E34" s="1">
        <v>49718404800</v>
      </c>
      <c r="G34" s="1">
        <v>56598189064</v>
      </c>
      <c r="I34" s="1">
        <v>-6879784264</v>
      </c>
      <c r="K34" s="1">
        <v>6252000</v>
      </c>
      <c r="M34" s="1">
        <v>49718404800</v>
      </c>
      <c r="O34" s="1">
        <v>55523005172</v>
      </c>
      <c r="Q34" s="1">
        <v>-5804600372</v>
      </c>
    </row>
    <row r="35" spans="1:17" ht="22.5" x14ac:dyDescent="0.55000000000000004">
      <c r="A35" s="5" t="s">
        <v>37</v>
      </c>
      <c r="C35" s="1">
        <v>171340955</v>
      </c>
      <c r="E35" s="1">
        <v>191781982333</v>
      </c>
      <c r="G35" s="1">
        <v>204934180899</v>
      </c>
      <c r="I35" s="1">
        <v>-13152198565</v>
      </c>
      <c r="K35" s="1">
        <v>171340955</v>
      </c>
      <c r="M35" s="1">
        <v>191781982333</v>
      </c>
      <c r="O35" s="1">
        <v>211202893601</v>
      </c>
      <c r="Q35" s="1">
        <v>-19420911267</v>
      </c>
    </row>
    <row r="36" spans="1:17" ht="22.5" x14ac:dyDescent="0.55000000000000004">
      <c r="A36" s="5" t="s">
        <v>53</v>
      </c>
      <c r="C36" s="1">
        <v>327282</v>
      </c>
      <c r="E36" s="1">
        <v>1228922138939</v>
      </c>
      <c r="G36" s="1">
        <v>1165648745225</v>
      </c>
      <c r="I36" s="1">
        <v>63273393714</v>
      </c>
      <c r="K36" s="1">
        <v>327282</v>
      </c>
      <c r="M36" s="1">
        <v>1228922138939</v>
      </c>
      <c r="O36" s="1">
        <v>1069999535535</v>
      </c>
      <c r="Q36" s="1">
        <v>158922603404</v>
      </c>
    </row>
    <row r="37" spans="1:17" ht="22.5" x14ac:dyDescent="0.55000000000000004">
      <c r="A37" s="5" t="s">
        <v>21</v>
      </c>
      <c r="C37" s="1">
        <v>638410</v>
      </c>
      <c r="E37" s="1">
        <v>93008655650</v>
      </c>
      <c r="G37" s="1">
        <v>94322301374</v>
      </c>
      <c r="I37" s="1">
        <v>-1313645723</v>
      </c>
      <c r="K37" s="1">
        <v>638410</v>
      </c>
      <c r="M37" s="1">
        <v>93008655650</v>
      </c>
      <c r="O37" s="1">
        <v>102196916574</v>
      </c>
      <c r="Q37" s="1">
        <v>-9188260923</v>
      </c>
    </row>
    <row r="38" spans="1:17" ht="22.5" x14ac:dyDescent="0.55000000000000004">
      <c r="A38" s="5" t="s">
        <v>23</v>
      </c>
      <c r="C38" s="1">
        <v>3901261</v>
      </c>
      <c r="E38" s="1">
        <v>21794632553</v>
      </c>
      <c r="G38" s="1">
        <v>21912860031</v>
      </c>
      <c r="I38" s="1">
        <v>-118227477</v>
      </c>
      <c r="K38" s="1">
        <v>3901261</v>
      </c>
      <c r="M38" s="1">
        <v>21794632553</v>
      </c>
      <c r="O38" s="1">
        <v>21632718735</v>
      </c>
      <c r="Q38" s="1">
        <v>161913818</v>
      </c>
    </row>
    <row r="39" spans="1:17" ht="22.5" x14ac:dyDescent="0.55000000000000004">
      <c r="A39" s="5" t="s">
        <v>60</v>
      </c>
      <c r="C39" s="1">
        <v>17111041</v>
      </c>
      <c r="E39" s="1">
        <v>199858456096</v>
      </c>
      <c r="G39" s="1">
        <v>206432263579</v>
      </c>
      <c r="I39" s="1">
        <v>-6573807482</v>
      </c>
      <c r="K39" s="1">
        <v>17111041</v>
      </c>
      <c r="M39" s="1">
        <v>199858456096</v>
      </c>
      <c r="O39" s="1">
        <v>202759086362</v>
      </c>
      <c r="Q39" s="1">
        <v>-2900630265</v>
      </c>
    </row>
    <row r="40" spans="1:17" ht="22.5" x14ac:dyDescent="0.55000000000000004">
      <c r="A40" s="5" t="s">
        <v>68</v>
      </c>
      <c r="C40" s="1">
        <v>51293823</v>
      </c>
      <c r="E40" s="1">
        <v>82091685852</v>
      </c>
      <c r="G40" s="1">
        <v>83359347484</v>
      </c>
      <c r="I40" s="1">
        <v>-1267661631</v>
      </c>
      <c r="K40" s="1">
        <v>51293823</v>
      </c>
      <c r="M40" s="1">
        <v>82091685852</v>
      </c>
      <c r="O40" s="1">
        <v>83507033802</v>
      </c>
      <c r="Q40" s="1">
        <v>-1415347949</v>
      </c>
    </row>
    <row r="41" spans="1:17" ht="22.5" x14ac:dyDescent="0.55000000000000004">
      <c r="A41" s="5" t="s">
        <v>51</v>
      </c>
      <c r="C41" s="1">
        <v>1552662</v>
      </c>
      <c r="E41" s="1">
        <v>95970083247</v>
      </c>
      <c r="G41" s="1">
        <v>98792760592</v>
      </c>
      <c r="I41" s="1">
        <v>-2822677344</v>
      </c>
      <c r="K41" s="1">
        <v>1552662</v>
      </c>
      <c r="M41" s="1">
        <v>95970083247</v>
      </c>
      <c r="O41" s="1">
        <v>97324411061</v>
      </c>
      <c r="Q41" s="1">
        <v>-1354327813</v>
      </c>
    </row>
    <row r="42" spans="1:17" ht="22.5" x14ac:dyDescent="0.55000000000000004">
      <c r="A42" s="5" t="s">
        <v>55</v>
      </c>
      <c r="C42" s="1">
        <v>12715870</v>
      </c>
      <c r="E42" s="1">
        <v>225754160842</v>
      </c>
      <c r="G42" s="1">
        <v>228984168260</v>
      </c>
      <c r="I42" s="1">
        <v>-3230007417</v>
      </c>
      <c r="K42" s="1">
        <v>12715870</v>
      </c>
      <c r="M42" s="1">
        <v>225754160842</v>
      </c>
      <c r="O42" s="1">
        <v>229370215995</v>
      </c>
      <c r="Q42" s="1">
        <v>-3616055152</v>
      </c>
    </row>
    <row r="43" spans="1:17" ht="22.5" x14ac:dyDescent="0.55000000000000004">
      <c r="A43" s="5" t="s">
        <v>15</v>
      </c>
      <c r="C43" s="1">
        <v>81578666</v>
      </c>
      <c r="E43" s="1">
        <v>283420988915</v>
      </c>
      <c r="G43" s="1">
        <v>295228692173</v>
      </c>
      <c r="I43" s="1">
        <v>-11807703257</v>
      </c>
      <c r="K43" s="1">
        <v>81578666</v>
      </c>
      <c r="M43" s="1">
        <v>283420988915</v>
      </c>
      <c r="O43" s="1">
        <v>305654605831</v>
      </c>
      <c r="Q43" s="1">
        <v>-22233616915</v>
      </c>
    </row>
    <row r="44" spans="1:17" ht="22.5" x14ac:dyDescent="0.55000000000000004">
      <c r="A44" s="5" t="s">
        <v>57</v>
      </c>
      <c r="C44" s="1">
        <v>500000</v>
      </c>
      <c r="E44" s="1">
        <v>19682190000</v>
      </c>
      <c r="G44" s="1">
        <v>20999306250</v>
      </c>
      <c r="I44" s="1">
        <v>-1317116250</v>
      </c>
      <c r="K44" s="1">
        <v>500000</v>
      </c>
      <c r="M44" s="1">
        <v>19682190000</v>
      </c>
      <c r="O44" s="1">
        <v>21895220811</v>
      </c>
      <c r="Q44" s="1">
        <v>-2213030811</v>
      </c>
    </row>
    <row r="45" spans="1:17" x14ac:dyDescent="0.5">
      <c r="A45" s="2" t="s">
        <v>91</v>
      </c>
      <c r="C45" s="2" t="s">
        <v>91</v>
      </c>
      <c r="E45" s="6">
        <f>SUM(E8:E44)</f>
        <v>5383882999083</v>
      </c>
      <c r="G45" s="6">
        <f>SUM(G8:G44)</f>
        <v>5499590476676</v>
      </c>
      <c r="I45" s="6">
        <f>SUM(I8:I44)</f>
        <v>-115707477566</v>
      </c>
      <c r="K45" s="2" t="s">
        <v>91</v>
      </c>
      <c r="M45" s="6">
        <f>SUM(M8:M44)</f>
        <v>5383882999083</v>
      </c>
      <c r="O45" s="6">
        <f>SUM(O8:O44)</f>
        <v>5402562772584</v>
      </c>
      <c r="Q45" s="6">
        <f>SUM(Q8:Q44)</f>
        <v>-18679773477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Q14" sqref="Q14:Q15"/>
    </sheetView>
  </sheetViews>
  <sheetFormatPr defaultRowHeight="21.75" x14ac:dyDescent="0.5"/>
  <cols>
    <col min="1" max="1" width="35.28515625" style="2" bestFit="1" customWidth="1"/>
    <col min="2" max="2" width="1" style="2" customWidth="1"/>
    <col min="3" max="3" width="17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</row>
    <row r="3" spans="1:17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</row>
    <row r="4" spans="1:17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</row>
    <row r="6" spans="1:17" ht="22.5" x14ac:dyDescent="0.5">
      <c r="A6" s="4" t="s">
        <v>3</v>
      </c>
      <c r="C6" s="4" t="s">
        <v>135</v>
      </c>
      <c r="D6" s="4" t="s">
        <v>135</v>
      </c>
      <c r="E6" s="4" t="s">
        <v>135</v>
      </c>
      <c r="F6" s="4" t="s">
        <v>135</v>
      </c>
      <c r="G6" s="4" t="s">
        <v>135</v>
      </c>
      <c r="H6" s="4" t="s">
        <v>135</v>
      </c>
      <c r="I6" s="4" t="s">
        <v>135</v>
      </c>
      <c r="K6" s="4" t="s">
        <v>136</v>
      </c>
      <c r="L6" s="4" t="s">
        <v>136</v>
      </c>
      <c r="M6" s="4" t="s">
        <v>136</v>
      </c>
      <c r="N6" s="4" t="s">
        <v>136</v>
      </c>
      <c r="O6" s="4" t="s">
        <v>136</v>
      </c>
      <c r="P6" s="4" t="s">
        <v>136</v>
      </c>
      <c r="Q6" s="4" t="s">
        <v>136</v>
      </c>
    </row>
    <row r="7" spans="1:17" ht="22.5" x14ac:dyDescent="0.5">
      <c r="A7" s="4" t="s">
        <v>3</v>
      </c>
      <c r="C7" s="4" t="s">
        <v>7</v>
      </c>
      <c r="E7" s="4" t="s">
        <v>149</v>
      </c>
      <c r="G7" s="4" t="s">
        <v>150</v>
      </c>
      <c r="I7" s="4" t="s">
        <v>152</v>
      </c>
      <c r="K7" s="4" t="s">
        <v>7</v>
      </c>
      <c r="M7" s="4" t="s">
        <v>149</v>
      </c>
      <c r="O7" s="4" t="s">
        <v>150</v>
      </c>
      <c r="Q7" s="4" t="s">
        <v>152</v>
      </c>
    </row>
    <row r="8" spans="1:17" x14ac:dyDescent="0.5">
      <c r="A8" s="2" t="s">
        <v>89</v>
      </c>
      <c r="C8" s="1">
        <v>2000000</v>
      </c>
      <c r="E8" s="1">
        <v>24925688388</v>
      </c>
      <c r="G8" s="1">
        <v>17037455976</v>
      </c>
      <c r="I8" s="1">
        <v>7888232412</v>
      </c>
      <c r="K8" s="1">
        <v>2000000</v>
      </c>
      <c r="M8" s="1">
        <v>24925688388</v>
      </c>
      <c r="O8" s="1">
        <v>17037455976</v>
      </c>
      <c r="Q8" s="1">
        <v>7888232412</v>
      </c>
    </row>
    <row r="9" spans="1:17" x14ac:dyDescent="0.5">
      <c r="A9" s="2" t="s">
        <v>19</v>
      </c>
      <c r="C9" s="1">
        <v>1</v>
      </c>
      <c r="E9" s="1">
        <v>1</v>
      </c>
      <c r="G9" s="1">
        <v>2317</v>
      </c>
      <c r="I9" s="1">
        <v>-2316</v>
      </c>
      <c r="K9" s="1">
        <v>1</v>
      </c>
      <c r="M9" s="1">
        <v>1</v>
      </c>
      <c r="O9" s="1">
        <v>2317</v>
      </c>
      <c r="Q9" s="1">
        <v>-2316</v>
      </c>
    </row>
    <row r="10" spans="1:17" x14ac:dyDescent="0.5">
      <c r="A10" s="2" t="s">
        <v>25</v>
      </c>
      <c r="C10" s="1">
        <v>7500000</v>
      </c>
      <c r="E10" s="1">
        <v>50249105176</v>
      </c>
      <c r="G10" s="1">
        <v>50249105176</v>
      </c>
      <c r="I10" s="1">
        <v>0</v>
      </c>
      <c r="K10" s="1">
        <v>7500000</v>
      </c>
      <c r="M10" s="1">
        <v>50249105176</v>
      </c>
      <c r="O10" s="1">
        <v>50249105176</v>
      </c>
      <c r="Q10" s="1">
        <v>0</v>
      </c>
    </row>
    <row r="11" spans="1:17" x14ac:dyDescent="0.5">
      <c r="A11" s="2" t="s">
        <v>90</v>
      </c>
      <c r="C11" s="1">
        <v>859653</v>
      </c>
      <c r="E11" s="1">
        <v>3234426615</v>
      </c>
      <c r="G11" s="1">
        <v>2817545013</v>
      </c>
      <c r="I11" s="1">
        <v>416881602</v>
      </c>
      <c r="K11" s="1">
        <v>859653</v>
      </c>
      <c r="M11" s="1">
        <v>3234426615</v>
      </c>
      <c r="O11" s="1">
        <v>2817545013</v>
      </c>
      <c r="Q11" s="1">
        <v>416881602</v>
      </c>
    </row>
    <row r="12" spans="1:17" x14ac:dyDescent="0.5">
      <c r="A12" s="2" t="s">
        <v>153</v>
      </c>
      <c r="C12" s="1">
        <v>0</v>
      </c>
      <c r="E12" s="1">
        <v>0</v>
      </c>
      <c r="G12" s="1">
        <v>0</v>
      </c>
      <c r="I12" s="1">
        <v>0</v>
      </c>
      <c r="K12" s="1">
        <v>10000000</v>
      </c>
      <c r="M12" s="1">
        <v>177164255500</v>
      </c>
      <c r="O12" s="1">
        <v>177164255500</v>
      </c>
      <c r="Q12" s="1">
        <v>0</v>
      </c>
    </row>
    <row r="13" spans="1:17" x14ac:dyDescent="0.5">
      <c r="A13" s="2" t="s">
        <v>154</v>
      </c>
      <c r="C13" s="1">
        <v>0</v>
      </c>
      <c r="E13" s="1">
        <v>0</v>
      </c>
      <c r="G13" s="1">
        <v>0</v>
      </c>
      <c r="I13" s="1">
        <v>0</v>
      </c>
      <c r="K13" s="1">
        <v>240000</v>
      </c>
      <c r="M13" s="1">
        <v>22234932804</v>
      </c>
      <c r="O13" s="1">
        <v>15401812154</v>
      </c>
      <c r="Q13" s="1">
        <v>6833120650</v>
      </c>
    </row>
    <row r="14" spans="1:17" x14ac:dyDescent="0.5">
      <c r="A14" s="2" t="s">
        <v>102</v>
      </c>
      <c r="C14" s="1">
        <v>475441</v>
      </c>
      <c r="E14" s="1">
        <v>426597123156</v>
      </c>
      <c r="G14" s="1">
        <v>423992795692</v>
      </c>
      <c r="I14" s="1">
        <v>2604327464</v>
      </c>
      <c r="K14" s="1">
        <v>520064</v>
      </c>
      <c r="M14" s="1">
        <v>466589930347</v>
      </c>
      <c r="O14" s="1">
        <v>463787072000</v>
      </c>
      <c r="Q14" s="1">
        <v>2802858347</v>
      </c>
    </row>
    <row r="15" spans="1:17" x14ac:dyDescent="0.5">
      <c r="A15" s="2" t="s">
        <v>106</v>
      </c>
      <c r="C15" s="1">
        <v>312637</v>
      </c>
      <c r="E15" s="1">
        <v>308973855955</v>
      </c>
      <c r="G15" s="1">
        <v>300019587460</v>
      </c>
      <c r="I15" s="1">
        <v>8954268495</v>
      </c>
      <c r="K15" s="1">
        <v>312637</v>
      </c>
      <c r="M15" s="1">
        <v>308973855955</v>
      </c>
      <c r="O15" s="1">
        <v>300019587460</v>
      </c>
      <c r="Q15" s="1">
        <v>8954268495</v>
      </c>
    </row>
    <row r="16" spans="1:17" x14ac:dyDescent="0.5">
      <c r="A16" s="2" t="s">
        <v>91</v>
      </c>
      <c r="C16" s="2" t="s">
        <v>91</v>
      </c>
      <c r="E16" s="6">
        <f>SUM(E8:E15)</f>
        <v>813980199291</v>
      </c>
      <c r="G16" s="6">
        <f>SUM(G8:G15)</f>
        <v>794116491634</v>
      </c>
      <c r="I16" s="6">
        <f>SUM(I8:I15)</f>
        <v>19863707657</v>
      </c>
      <c r="K16" s="2" t="s">
        <v>91</v>
      </c>
      <c r="M16" s="6">
        <f>SUM(M8:M15)</f>
        <v>1053372194786</v>
      </c>
      <c r="O16" s="6">
        <f>SUM(O8:O15)</f>
        <v>1026476835596</v>
      </c>
      <c r="Q16" s="6">
        <f>SUM(Q8:Q15)</f>
        <v>26895359190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topLeftCell="A31" workbookViewId="0">
      <selection activeCell="U51" sqref="U51"/>
    </sheetView>
  </sheetViews>
  <sheetFormatPr defaultRowHeight="21.75" x14ac:dyDescent="0.5"/>
  <cols>
    <col min="1" max="1" width="29" style="2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0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1" ht="22.5" x14ac:dyDescent="0.5">
      <c r="A3" s="3" t="s">
        <v>133</v>
      </c>
      <c r="B3" s="3" t="s">
        <v>133</v>
      </c>
      <c r="C3" s="3" t="s">
        <v>133</v>
      </c>
      <c r="D3" s="3" t="s">
        <v>133</v>
      </c>
      <c r="E3" s="3" t="s">
        <v>133</v>
      </c>
      <c r="F3" s="3" t="s">
        <v>133</v>
      </c>
      <c r="G3" s="3" t="s">
        <v>133</v>
      </c>
      <c r="H3" s="3" t="s">
        <v>133</v>
      </c>
      <c r="I3" s="3" t="s">
        <v>133</v>
      </c>
      <c r="J3" s="3" t="s">
        <v>133</v>
      </c>
      <c r="K3" s="3" t="s">
        <v>133</v>
      </c>
      <c r="L3" s="3" t="s">
        <v>133</v>
      </c>
      <c r="M3" s="3" t="s">
        <v>133</v>
      </c>
      <c r="N3" s="3" t="s">
        <v>133</v>
      </c>
      <c r="O3" s="3" t="s">
        <v>133</v>
      </c>
      <c r="P3" s="3" t="s">
        <v>133</v>
      </c>
      <c r="Q3" s="3" t="s">
        <v>133</v>
      </c>
      <c r="R3" s="3" t="s">
        <v>133</v>
      </c>
      <c r="S3" s="3" t="s">
        <v>133</v>
      </c>
      <c r="T3" s="3" t="s">
        <v>133</v>
      </c>
      <c r="U3" s="3" t="s">
        <v>133</v>
      </c>
    </row>
    <row r="4" spans="1:21" ht="22.5" x14ac:dyDescent="0.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 t="s">
        <v>2</v>
      </c>
      <c r="N4" s="3" t="s">
        <v>2</v>
      </c>
      <c r="O4" s="3" t="s">
        <v>2</v>
      </c>
      <c r="P4" s="3" t="s">
        <v>2</v>
      </c>
      <c r="Q4" s="3" t="s">
        <v>2</v>
      </c>
      <c r="R4" s="3" t="s">
        <v>2</v>
      </c>
      <c r="S4" s="3" t="s">
        <v>2</v>
      </c>
      <c r="T4" s="3" t="s">
        <v>2</v>
      </c>
      <c r="U4" s="3" t="s">
        <v>2</v>
      </c>
    </row>
    <row r="6" spans="1:21" ht="22.5" x14ac:dyDescent="0.5">
      <c r="A6" s="4" t="s">
        <v>3</v>
      </c>
      <c r="C6" s="4" t="s">
        <v>135</v>
      </c>
      <c r="D6" s="4" t="s">
        <v>135</v>
      </c>
      <c r="E6" s="4" t="s">
        <v>135</v>
      </c>
      <c r="F6" s="4" t="s">
        <v>135</v>
      </c>
      <c r="G6" s="4" t="s">
        <v>135</v>
      </c>
      <c r="H6" s="4" t="s">
        <v>135</v>
      </c>
      <c r="I6" s="4" t="s">
        <v>135</v>
      </c>
      <c r="J6" s="4" t="s">
        <v>135</v>
      </c>
      <c r="K6" s="4" t="s">
        <v>135</v>
      </c>
      <c r="M6" s="4" t="s">
        <v>136</v>
      </c>
      <c r="N6" s="4" t="s">
        <v>136</v>
      </c>
      <c r="O6" s="4" t="s">
        <v>136</v>
      </c>
      <c r="P6" s="4" t="s">
        <v>136</v>
      </c>
      <c r="Q6" s="4" t="s">
        <v>136</v>
      </c>
      <c r="R6" s="4" t="s">
        <v>136</v>
      </c>
      <c r="S6" s="4" t="s">
        <v>136</v>
      </c>
      <c r="T6" s="4" t="s">
        <v>136</v>
      </c>
      <c r="U6" s="4" t="s">
        <v>136</v>
      </c>
    </row>
    <row r="7" spans="1:21" ht="22.5" x14ac:dyDescent="0.5">
      <c r="A7" s="4" t="s">
        <v>3</v>
      </c>
      <c r="C7" s="4" t="s">
        <v>155</v>
      </c>
      <c r="E7" s="4" t="s">
        <v>156</v>
      </c>
      <c r="G7" s="4" t="s">
        <v>157</v>
      </c>
      <c r="I7" s="4" t="s">
        <v>114</v>
      </c>
      <c r="K7" s="4" t="s">
        <v>158</v>
      </c>
      <c r="M7" s="4" t="s">
        <v>155</v>
      </c>
      <c r="O7" s="4" t="s">
        <v>156</v>
      </c>
      <c r="Q7" s="4" t="s">
        <v>157</v>
      </c>
      <c r="S7" s="4" t="s">
        <v>114</v>
      </c>
      <c r="U7" s="4" t="s">
        <v>158</v>
      </c>
    </row>
    <row r="8" spans="1:21" x14ac:dyDescent="0.5">
      <c r="A8" s="2" t="s">
        <v>89</v>
      </c>
      <c r="C8" s="1">
        <v>0</v>
      </c>
      <c r="E8" s="1">
        <v>0</v>
      </c>
      <c r="G8" s="1">
        <v>7888232412</v>
      </c>
      <c r="I8" s="1">
        <v>7888232412</v>
      </c>
      <c r="K8" s="10">
        <f>I8/$I$50</f>
        <v>-7.3445611260508178E-2</v>
      </c>
      <c r="M8" s="1">
        <v>0</v>
      </c>
      <c r="O8" s="1">
        <v>0</v>
      </c>
      <c r="Q8" s="1">
        <v>7888232412</v>
      </c>
      <c r="S8" s="1">
        <v>7888232412</v>
      </c>
      <c r="U8" s="10">
        <f>S8/$S$50</f>
        <v>0.92642148674384561</v>
      </c>
    </row>
    <row r="9" spans="1:21" x14ac:dyDescent="0.5">
      <c r="A9" s="2" t="s">
        <v>19</v>
      </c>
      <c r="C9" s="1">
        <v>0</v>
      </c>
      <c r="E9" s="1">
        <v>-15217184228</v>
      </c>
      <c r="G9" s="1">
        <v>-2316</v>
      </c>
      <c r="I9" s="1">
        <v>-15217186544</v>
      </c>
      <c r="K9" s="10">
        <f t="shared" ref="K9:K49" si="0">I9/$I$50</f>
        <v>0.14168390445609247</v>
      </c>
      <c r="M9" s="1">
        <v>0</v>
      </c>
      <c r="O9" s="1">
        <v>-6080015076</v>
      </c>
      <c r="Q9" s="1">
        <v>-2316</v>
      </c>
      <c r="S9" s="1">
        <v>-6080017392</v>
      </c>
      <c r="U9" s="10">
        <f t="shared" ref="U9:U49" si="1">S9/$S$50</f>
        <v>-0.71405841734028752</v>
      </c>
    </row>
    <row r="10" spans="1:21" x14ac:dyDescent="0.5">
      <c r="A10" s="2" t="s">
        <v>25</v>
      </c>
      <c r="C10" s="1">
        <v>0</v>
      </c>
      <c r="E10" s="1">
        <v>0</v>
      </c>
      <c r="G10" s="1">
        <v>0</v>
      </c>
      <c r="I10" s="1">
        <v>0</v>
      </c>
      <c r="K10" s="10">
        <f t="shared" si="0"/>
        <v>0</v>
      </c>
      <c r="M10" s="1">
        <v>0</v>
      </c>
      <c r="O10" s="1">
        <v>0</v>
      </c>
      <c r="Q10" s="1">
        <v>0</v>
      </c>
      <c r="S10" s="1">
        <v>0</v>
      </c>
      <c r="U10" s="10">
        <f t="shared" si="1"/>
        <v>0</v>
      </c>
    </row>
    <row r="11" spans="1:21" x14ac:dyDescent="0.5">
      <c r="A11" s="2" t="s">
        <v>90</v>
      </c>
      <c r="C11" s="1">
        <v>0</v>
      </c>
      <c r="E11" s="1">
        <v>0</v>
      </c>
      <c r="G11" s="1">
        <v>416881602</v>
      </c>
      <c r="I11" s="1">
        <v>416881602</v>
      </c>
      <c r="K11" s="10">
        <f t="shared" si="0"/>
        <v>-3.8814936582715243E-3</v>
      </c>
      <c r="M11" s="1">
        <v>0</v>
      </c>
      <c r="O11" s="1">
        <v>0</v>
      </c>
      <c r="Q11" s="1">
        <v>416881602</v>
      </c>
      <c r="S11" s="1">
        <v>416881602</v>
      </c>
      <c r="U11" s="10">
        <f t="shared" si="1"/>
        <v>4.8960027208817508E-2</v>
      </c>
    </row>
    <row r="12" spans="1:21" x14ac:dyDescent="0.5">
      <c r="A12" s="2" t="s">
        <v>153</v>
      </c>
      <c r="C12" s="1">
        <v>0</v>
      </c>
      <c r="E12" s="1">
        <v>0</v>
      </c>
      <c r="G12" s="1">
        <v>0</v>
      </c>
      <c r="I12" s="1">
        <v>0</v>
      </c>
      <c r="K12" s="10">
        <f t="shared" si="0"/>
        <v>0</v>
      </c>
      <c r="M12" s="1">
        <v>0</v>
      </c>
      <c r="O12" s="1">
        <v>0</v>
      </c>
      <c r="Q12" s="1">
        <v>0</v>
      </c>
      <c r="S12" s="1">
        <v>0</v>
      </c>
      <c r="U12" s="10">
        <f t="shared" si="1"/>
        <v>0</v>
      </c>
    </row>
    <row r="13" spans="1:21" x14ac:dyDescent="0.5">
      <c r="A13" s="2" t="s">
        <v>154</v>
      </c>
      <c r="C13" s="1">
        <v>0</v>
      </c>
      <c r="E13" s="1">
        <v>0</v>
      </c>
      <c r="G13" s="1">
        <v>0</v>
      </c>
      <c r="I13" s="1">
        <v>0</v>
      </c>
      <c r="K13" s="10">
        <f t="shared" si="0"/>
        <v>0</v>
      </c>
      <c r="M13" s="1">
        <v>0</v>
      </c>
      <c r="O13" s="1">
        <v>0</v>
      </c>
      <c r="Q13" s="1">
        <v>6833120650</v>
      </c>
      <c r="S13" s="1">
        <v>6833120650</v>
      </c>
      <c r="U13" s="10">
        <f t="shared" si="1"/>
        <v>0.80250548678598854</v>
      </c>
    </row>
    <row r="14" spans="1:21" x14ac:dyDescent="0.5">
      <c r="A14" s="2" t="s">
        <v>21</v>
      </c>
      <c r="C14" s="1">
        <v>0</v>
      </c>
      <c r="E14" s="1">
        <v>-1313645723</v>
      </c>
      <c r="G14" s="1">
        <v>0</v>
      </c>
      <c r="I14" s="1">
        <v>-1313645723</v>
      </c>
      <c r="K14" s="10">
        <f t="shared" si="0"/>
        <v>1.2231068770072543E-2</v>
      </c>
      <c r="M14" s="1">
        <v>12056275000</v>
      </c>
      <c r="O14" s="1">
        <v>-9188260923</v>
      </c>
      <c r="Q14" s="1">
        <v>0</v>
      </c>
      <c r="S14" s="1">
        <v>2868014077</v>
      </c>
      <c r="U14" s="10">
        <f t="shared" si="1"/>
        <v>0.33682956161061678</v>
      </c>
    </row>
    <row r="15" spans="1:21" x14ac:dyDescent="0.5">
      <c r="A15" s="2" t="s">
        <v>84</v>
      </c>
      <c r="C15" s="1">
        <v>0</v>
      </c>
      <c r="E15" s="1">
        <v>2086504439</v>
      </c>
      <c r="G15" s="1">
        <v>0</v>
      </c>
      <c r="I15" s="1">
        <v>2086504439</v>
      </c>
      <c r="K15" s="10">
        <f t="shared" si="0"/>
        <v>-1.9426987684464627E-2</v>
      </c>
      <c r="M15" s="1">
        <v>0</v>
      </c>
      <c r="O15" s="1">
        <v>2086504439</v>
      </c>
      <c r="Q15" s="1">
        <v>0</v>
      </c>
      <c r="S15" s="1">
        <v>2086504439</v>
      </c>
      <c r="U15" s="10">
        <f t="shared" si="1"/>
        <v>0.24504634796706262</v>
      </c>
    </row>
    <row r="16" spans="1:21" x14ac:dyDescent="0.5">
      <c r="A16" s="2" t="s">
        <v>27</v>
      </c>
      <c r="C16" s="1">
        <v>0</v>
      </c>
      <c r="E16" s="1">
        <v>-16141803786</v>
      </c>
      <c r="G16" s="1">
        <v>0</v>
      </c>
      <c r="I16" s="1">
        <v>-16141803786</v>
      </c>
      <c r="K16" s="10">
        <f t="shared" si="0"/>
        <v>0.15029281390168492</v>
      </c>
      <c r="M16" s="1">
        <v>0</v>
      </c>
      <c r="O16" s="1">
        <v>-7118483760</v>
      </c>
      <c r="Q16" s="1">
        <v>0</v>
      </c>
      <c r="S16" s="1">
        <v>-7118483760</v>
      </c>
      <c r="U16" s="10">
        <f t="shared" si="1"/>
        <v>-0.83601952425601533</v>
      </c>
    </row>
    <row r="17" spans="1:21" x14ac:dyDescent="0.5">
      <c r="A17" s="2" t="s">
        <v>64</v>
      </c>
      <c r="C17" s="1">
        <v>0</v>
      </c>
      <c r="E17" s="1">
        <v>-9886286294</v>
      </c>
      <c r="G17" s="1">
        <v>0</v>
      </c>
      <c r="I17" s="1">
        <v>-9886286294</v>
      </c>
      <c r="K17" s="10">
        <f t="shared" si="0"/>
        <v>9.2049055103222546E-2</v>
      </c>
      <c r="M17" s="1">
        <v>0</v>
      </c>
      <c r="O17" s="1">
        <v>-10211131526</v>
      </c>
      <c r="Q17" s="1">
        <v>0</v>
      </c>
      <c r="S17" s="1">
        <v>-10211131526</v>
      </c>
      <c r="U17" s="10">
        <f t="shared" si="1"/>
        <v>-1.1992308486325913</v>
      </c>
    </row>
    <row r="18" spans="1:21" x14ac:dyDescent="0.5">
      <c r="A18" s="2" t="s">
        <v>70</v>
      </c>
      <c r="C18" s="1">
        <v>0</v>
      </c>
      <c r="E18" s="1">
        <v>2340299746</v>
      </c>
      <c r="G18" s="1">
        <v>0</v>
      </c>
      <c r="I18" s="1">
        <v>2340299746</v>
      </c>
      <c r="K18" s="10">
        <f t="shared" si="0"/>
        <v>-2.1790020425399965E-2</v>
      </c>
      <c r="M18" s="1">
        <v>0</v>
      </c>
      <c r="O18" s="1">
        <v>-2607717656</v>
      </c>
      <c r="Q18" s="1">
        <v>0</v>
      </c>
      <c r="S18" s="1">
        <v>-2607717656</v>
      </c>
      <c r="U18" s="10">
        <f t="shared" si="1"/>
        <v>-0.30625944339629024</v>
      </c>
    </row>
    <row r="19" spans="1:21" x14ac:dyDescent="0.5">
      <c r="A19" s="2" t="s">
        <v>59</v>
      </c>
      <c r="C19" s="1">
        <v>0</v>
      </c>
      <c r="E19" s="1">
        <v>-1608082848</v>
      </c>
      <c r="G19" s="1">
        <v>0</v>
      </c>
      <c r="I19" s="1">
        <v>-1608082848</v>
      </c>
      <c r="K19" s="10">
        <f t="shared" si="0"/>
        <v>1.4972508612858409E-2</v>
      </c>
      <c r="M19" s="1">
        <v>0</v>
      </c>
      <c r="O19" s="1">
        <v>5159573951</v>
      </c>
      <c r="Q19" s="1">
        <v>0</v>
      </c>
      <c r="S19" s="1">
        <v>5159573951</v>
      </c>
      <c r="U19" s="10">
        <f t="shared" si="1"/>
        <v>0.60595833400886334</v>
      </c>
    </row>
    <row r="20" spans="1:21" x14ac:dyDescent="0.5">
      <c r="A20" s="2" t="s">
        <v>41</v>
      </c>
      <c r="C20" s="1">
        <v>0</v>
      </c>
      <c r="E20" s="1">
        <v>-4613048021</v>
      </c>
      <c r="G20" s="1">
        <v>0</v>
      </c>
      <c r="I20" s="1">
        <v>-4613048021</v>
      </c>
      <c r="K20" s="10">
        <f t="shared" si="0"/>
        <v>4.2951083839899235E-2</v>
      </c>
      <c r="M20" s="1">
        <v>0</v>
      </c>
      <c r="O20" s="1">
        <v>-5438716240</v>
      </c>
      <c r="Q20" s="1">
        <v>0</v>
      </c>
      <c r="S20" s="1">
        <v>-5438716240</v>
      </c>
      <c r="U20" s="10">
        <f t="shared" si="1"/>
        <v>-0.63874177659545084</v>
      </c>
    </row>
    <row r="21" spans="1:21" x14ac:dyDescent="0.5">
      <c r="A21" s="2" t="s">
        <v>33</v>
      </c>
      <c r="C21" s="1">
        <v>0</v>
      </c>
      <c r="E21" s="1">
        <v>-1820780449</v>
      </c>
      <c r="G21" s="1">
        <v>0</v>
      </c>
      <c r="I21" s="1">
        <v>-1820780449</v>
      </c>
      <c r="K21" s="10">
        <f t="shared" si="0"/>
        <v>1.6952889578221969E-2</v>
      </c>
      <c r="M21" s="1">
        <v>0</v>
      </c>
      <c r="O21" s="1">
        <v>-3872735165</v>
      </c>
      <c r="Q21" s="1">
        <v>0</v>
      </c>
      <c r="S21" s="1">
        <v>-3872735165</v>
      </c>
      <c r="U21" s="10">
        <f t="shared" si="1"/>
        <v>-0.45482750531875077</v>
      </c>
    </row>
    <row r="22" spans="1:21" x14ac:dyDescent="0.5">
      <c r="A22" s="2" t="s">
        <v>43</v>
      </c>
      <c r="C22" s="1">
        <v>0</v>
      </c>
      <c r="E22" s="1">
        <v>-8684464347</v>
      </c>
      <c r="G22" s="1">
        <v>0</v>
      </c>
      <c r="I22" s="1">
        <v>-8684464347</v>
      </c>
      <c r="K22" s="10">
        <f t="shared" si="0"/>
        <v>8.0859153118409036E-2</v>
      </c>
      <c r="M22" s="1">
        <v>0</v>
      </c>
      <c r="O22" s="1">
        <v>-11422847737</v>
      </c>
      <c r="Q22" s="1">
        <v>0</v>
      </c>
      <c r="S22" s="1">
        <v>-11422847737</v>
      </c>
      <c r="U22" s="10">
        <f t="shared" si="1"/>
        <v>-1.3415390204859639</v>
      </c>
    </row>
    <row r="23" spans="1:21" x14ac:dyDescent="0.5">
      <c r="A23" s="2" t="s">
        <v>72</v>
      </c>
      <c r="C23" s="1">
        <v>0</v>
      </c>
      <c r="E23" s="1">
        <v>-6143134326</v>
      </c>
      <c r="G23" s="1">
        <v>0</v>
      </c>
      <c r="I23" s="1">
        <v>-6143134326</v>
      </c>
      <c r="K23" s="10">
        <f t="shared" si="0"/>
        <v>5.7197383654937865E-2</v>
      </c>
      <c r="M23" s="1">
        <v>0</v>
      </c>
      <c r="O23" s="1">
        <v>-12319730188</v>
      </c>
      <c r="Q23" s="1">
        <v>0</v>
      </c>
      <c r="S23" s="1">
        <v>-12319730188</v>
      </c>
      <c r="U23" s="10">
        <f t="shared" si="1"/>
        <v>-1.4468720190961326</v>
      </c>
    </row>
    <row r="24" spans="1:21" x14ac:dyDescent="0.5">
      <c r="A24" s="2" t="s">
        <v>80</v>
      </c>
      <c r="C24" s="1">
        <v>0</v>
      </c>
      <c r="E24" s="1">
        <v>-334976535</v>
      </c>
      <c r="G24" s="1">
        <v>0</v>
      </c>
      <c r="I24" s="1">
        <v>-334976535</v>
      </c>
      <c r="K24" s="10">
        <f t="shared" si="0"/>
        <v>3.1188934460875278E-3</v>
      </c>
      <c r="M24" s="1">
        <v>0</v>
      </c>
      <c r="O24" s="1">
        <v>-334976535</v>
      </c>
      <c r="Q24" s="1">
        <v>0</v>
      </c>
      <c r="S24" s="1">
        <v>-334976535</v>
      </c>
      <c r="U24" s="10">
        <f t="shared" si="1"/>
        <v>-3.9340810890271451E-2</v>
      </c>
    </row>
    <row r="25" spans="1:21" x14ac:dyDescent="0.5">
      <c r="A25" s="2" t="s">
        <v>86</v>
      </c>
      <c r="C25" s="1">
        <v>0</v>
      </c>
      <c r="E25" s="1">
        <v>1295895422</v>
      </c>
      <c r="G25" s="1">
        <v>0</v>
      </c>
      <c r="I25" s="1">
        <v>1295895422</v>
      </c>
      <c r="K25" s="10">
        <f t="shared" si="0"/>
        <v>-1.2065799589486562E-2</v>
      </c>
      <c r="M25" s="1">
        <v>0</v>
      </c>
      <c r="O25" s="1">
        <v>1295895422</v>
      </c>
      <c r="Q25" s="1">
        <v>0</v>
      </c>
      <c r="S25" s="1">
        <v>1295895422</v>
      </c>
      <c r="U25" s="10">
        <f t="shared" si="1"/>
        <v>0.15219447156342017</v>
      </c>
    </row>
    <row r="26" spans="1:21" x14ac:dyDescent="0.5">
      <c r="A26" s="2" t="s">
        <v>29</v>
      </c>
      <c r="C26" s="1">
        <v>0</v>
      </c>
      <c r="E26" s="1">
        <v>-3188917800</v>
      </c>
      <c r="G26" s="1">
        <v>0</v>
      </c>
      <c r="I26" s="1">
        <v>-3188917800</v>
      </c>
      <c r="K26" s="10">
        <f t="shared" si="0"/>
        <v>2.9691318009877492E-2</v>
      </c>
      <c r="M26" s="1">
        <v>0</v>
      </c>
      <c r="O26" s="1">
        <v>1394964390</v>
      </c>
      <c r="Q26" s="1">
        <v>0</v>
      </c>
      <c r="S26" s="1">
        <v>1394964390</v>
      </c>
      <c r="U26" s="10">
        <f t="shared" si="1"/>
        <v>0.16382947619197527</v>
      </c>
    </row>
    <row r="27" spans="1:21" x14ac:dyDescent="0.5">
      <c r="A27" s="2" t="s">
        <v>47</v>
      </c>
      <c r="C27" s="1">
        <v>0</v>
      </c>
      <c r="E27" s="1">
        <v>601246768</v>
      </c>
      <c r="G27" s="1">
        <v>0</v>
      </c>
      <c r="I27" s="1">
        <v>601246768</v>
      </c>
      <c r="K27" s="10">
        <f t="shared" si="0"/>
        <v>-5.5980775017465279E-3</v>
      </c>
      <c r="M27" s="1">
        <v>0</v>
      </c>
      <c r="O27" s="1">
        <v>431249298</v>
      </c>
      <c r="Q27" s="1">
        <v>0</v>
      </c>
      <c r="S27" s="1">
        <v>431249298</v>
      </c>
      <c r="U27" s="10">
        <f t="shared" si="1"/>
        <v>5.064741946530768E-2</v>
      </c>
    </row>
    <row r="28" spans="1:21" x14ac:dyDescent="0.5">
      <c r="A28" s="2" t="s">
        <v>49</v>
      </c>
      <c r="C28" s="1">
        <v>0</v>
      </c>
      <c r="E28" s="1">
        <v>-1613998689</v>
      </c>
      <c r="G28" s="1">
        <v>0</v>
      </c>
      <c r="I28" s="1">
        <v>-1613998689</v>
      </c>
      <c r="K28" s="10">
        <f t="shared" si="0"/>
        <v>1.5027589717936399E-2</v>
      </c>
      <c r="M28" s="1">
        <v>0</v>
      </c>
      <c r="O28" s="1">
        <v>4787926083</v>
      </c>
      <c r="Q28" s="1">
        <v>0</v>
      </c>
      <c r="S28" s="1">
        <v>4787926083</v>
      </c>
      <c r="U28" s="10">
        <f t="shared" si="1"/>
        <v>0.56231071405613875</v>
      </c>
    </row>
    <row r="29" spans="1:21" x14ac:dyDescent="0.5">
      <c r="A29" s="2" t="s">
        <v>88</v>
      </c>
      <c r="C29" s="1">
        <v>0</v>
      </c>
      <c r="E29" s="1">
        <v>-8164343028</v>
      </c>
      <c r="G29" s="1">
        <v>0</v>
      </c>
      <c r="I29" s="1">
        <v>-8164343028</v>
      </c>
      <c r="K29" s="10">
        <f t="shared" si="0"/>
        <v>7.601641697571325E-2</v>
      </c>
      <c r="M29" s="1">
        <v>0</v>
      </c>
      <c r="O29" s="1">
        <v>-8164343028</v>
      </c>
      <c r="Q29" s="1">
        <v>0</v>
      </c>
      <c r="S29" s="1">
        <v>-8164343028</v>
      </c>
      <c r="U29" s="10">
        <f t="shared" si="1"/>
        <v>-0.95884887909493188</v>
      </c>
    </row>
    <row r="30" spans="1:21" x14ac:dyDescent="0.5">
      <c r="A30" s="2" t="s">
        <v>66</v>
      </c>
      <c r="C30" s="1">
        <v>0</v>
      </c>
      <c r="E30" s="1">
        <v>-15170729728</v>
      </c>
      <c r="G30" s="1">
        <v>0</v>
      </c>
      <c r="I30" s="1">
        <v>-15170729728</v>
      </c>
      <c r="K30" s="10">
        <f t="shared" si="0"/>
        <v>0.14125135517633922</v>
      </c>
      <c r="M30" s="1">
        <v>0</v>
      </c>
      <c r="O30" s="1">
        <v>-18912842521</v>
      </c>
      <c r="Q30" s="1">
        <v>0</v>
      </c>
      <c r="S30" s="1">
        <v>-18912842521</v>
      </c>
      <c r="U30" s="10">
        <f t="shared" si="1"/>
        <v>-2.2211900932587585</v>
      </c>
    </row>
    <row r="31" spans="1:21" x14ac:dyDescent="0.5">
      <c r="A31" s="2" t="s">
        <v>74</v>
      </c>
      <c r="C31" s="1">
        <v>0</v>
      </c>
      <c r="E31" s="1">
        <v>-4174969315</v>
      </c>
      <c r="G31" s="1">
        <v>0</v>
      </c>
      <c r="I31" s="1">
        <v>-4174969315</v>
      </c>
      <c r="K31" s="10">
        <f t="shared" si="0"/>
        <v>3.8872228570189356E-2</v>
      </c>
      <c r="M31" s="1">
        <v>0</v>
      </c>
      <c r="O31" s="1">
        <v>-4352903355</v>
      </c>
      <c r="Q31" s="1">
        <v>0</v>
      </c>
      <c r="S31" s="1">
        <v>-4352903355</v>
      </c>
      <c r="U31" s="10">
        <f t="shared" si="1"/>
        <v>-0.51122012982993914</v>
      </c>
    </row>
    <row r="32" spans="1:21" x14ac:dyDescent="0.5">
      <c r="A32" s="2" t="s">
        <v>45</v>
      </c>
      <c r="C32" s="1">
        <v>0</v>
      </c>
      <c r="E32" s="1">
        <v>-13227743825</v>
      </c>
      <c r="G32" s="1">
        <v>0</v>
      </c>
      <c r="I32" s="1">
        <v>-13227743825</v>
      </c>
      <c r="K32" s="10">
        <f t="shared" si="0"/>
        <v>0.12316063727364446</v>
      </c>
      <c r="M32" s="1">
        <v>0</v>
      </c>
      <c r="O32" s="1">
        <v>-9098612620</v>
      </c>
      <c r="Q32" s="1">
        <v>0</v>
      </c>
      <c r="S32" s="1">
        <v>-9098612620</v>
      </c>
      <c r="U32" s="10">
        <f t="shared" si="1"/>
        <v>-1.0685727537520122</v>
      </c>
    </row>
    <row r="33" spans="1:21" x14ac:dyDescent="0.5">
      <c r="A33" s="2" t="s">
        <v>17</v>
      </c>
      <c r="C33" s="1">
        <v>0</v>
      </c>
      <c r="E33" s="1">
        <v>-4144939486</v>
      </c>
      <c r="G33" s="1">
        <v>0</v>
      </c>
      <c r="I33" s="1">
        <v>-4144939486</v>
      </c>
      <c r="K33" s="10">
        <f t="shared" si="0"/>
        <v>3.859262738303388E-2</v>
      </c>
      <c r="M33" s="1">
        <v>0</v>
      </c>
      <c r="O33" s="1">
        <v>-4052212874</v>
      </c>
      <c r="Q33" s="1">
        <v>0</v>
      </c>
      <c r="S33" s="1">
        <v>-4052212874</v>
      </c>
      <c r="U33" s="10">
        <f t="shared" si="1"/>
        <v>-0.47590599252917037</v>
      </c>
    </row>
    <row r="34" spans="1:21" x14ac:dyDescent="0.5">
      <c r="A34" s="2" t="s">
        <v>31</v>
      </c>
      <c r="C34" s="1">
        <v>0</v>
      </c>
      <c r="E34" s="1">
        <v>-3452302244</v>
      </c>
      <c r="G34" s="1">
        <v>0</v>
      </c>
      <c r="I34" s="1">
        <v>-3452302244</v>
      </c>
      <c r="K34" s="10">
        <f t="shared" si="0"/>
        <v>3.2143633113659337E-2</v>
      </c>
      <c r="M34" s="1">
        <v>0</v>
      </c>
      <c r="O34" s="1">
        <v>-907647608</v>
      </c>
      <c r="Q34" s="1">
        <v>0</v>
      </c>
      <c r="S34" s="1">
        <v>-907647608</v>
      </c>
      <c r="U34" s="10">
        <f t="shared" si="1"/>
        <v>-0.10659729613996764</v>
      </c>
    </row>
    <row r="35" spans="1:21" x14ac:dyDescent="0.5">
      <c r="A35" s="2" t="s">
        <v>62</v>
      </c>
      <c r="C35" s="1">
        <v>0</v>
      </c>
      <c r="E35" s="1">
        <v>-2858913682</v>
      </c>
      <c r="G35" s="1">
        <v>0</v>
      </c>
      <c r="I35" s="1">
        <v>-2858913682</v>
      </c>
      <c r="K35" s="10">
        <f t="shared" si="0"/>
        <v>2.6618721653801102E-2</v>
      </c>
      <c r="M35" s="1">
        <v>0</v>
      </c>
      <c r="O35" s="1">
        <v>-3499665207</v>
      </c>
      <c r="Q35" s="1">
        <v>0</v>
      </c>
      <c r="S35" s="1">
        <v>-3499665207</v>
      </c>
      <c r="U35" s="10">
        <f t="shared" si="1"/>
        <v>-0.41101287016372562</v>
      </c>
    </row>
    <row r="36" spans="1:21" x14ac:dyDescent="0.5">
      <c r="A36" s="2" t="s">
        <v>39</v>
      </c>
      <c r="C36" s="1">
        <v>0</v>
      </c>
      <c r="E36" s="1">
        <v>-10076684850</v>
      </c>
      <c r="G36" s="1">
        <v>0</v>
      </c>
      <c r="I36" s="1">
        <v>-10076684850</v>
      </c>
      <c r="K36" s="10">
        <f t="shared" si="0"/>
        <v>9.3821814524872565E-2</v>
      </c>
      <c r="M36" s="1">
        <v>0</v>
      </c>
      <c r="O36" s="1">
        <v>-10080356955</v>
      </c>
      <c r="Q36" s="1">
        <v>0</v>
      </c>
      <c r="S36" s="1">
        <v>-10080356955</v>
      </c>
      <c r="U36" s="10">
        <f t="shared" si="1"/>
        <v>-1.1838722275668878</v>
      </c>
    </row>
    <row r="37" spans="1:21" x14ac:dyDescent="0.5">
      <c r="A37" s="2" t="s">
        <v>82</v>
      </c>
      <c r="C37" s="1">
        <v>0</v>
      </c>
      <c r="E37" s="1">
        <v>-2013429964</v>
      </c>
      <c r="G37" s="1">
        <v>0</v>
      </c>
      <c r="I37" s="1">
        <v>-2013429964</v>
      </c>
      <c r="K37" s="10">
        <f t="shared" si="0"/>
        <v>1.8746607188100048E-2</v>
      </c>
      <c r="M37" s="1">
        <v>0</v>
      </c>
      <c r="O37" s="1">
        <v>-2013429964</v>
      </c>
      <c r="Q37" s="1">
        <v>0</v>
      </c>
      <c r="S37" s="1">
        <v>-2013429964</v>
      </c>
      <c r="U37" s="10">
        <f t="shared" si="1"/>
        <v>-0.23646422712722268</v>
      </c>
    </row>
    <row r="38" spans="1:21" x14ac:dyDescent="0.5">
      <c r="A38" s="2" t="s">
        <v>78</v>
      </c>
      <c r="C38" s="1">
        <v>0</v>
      </c>
      <c r="E38" s="1">
        <v>-1090182545</v>
      </c>
      <c r="G38" s="1">
        <v>0</v>
      </c>
      <c r="I38" s="1">
        <v>-1090182545</v>
      </c>
      <c r="K38" s="10">
        <f t="shared" si="0"/>
        <v>1.0150451865649399E-2</v>
      </c>
      <c r="M38" s="1">
        <v>0</v>
      </c>
      <c r="O38" s="1">
        <v>-1090182545</v>
      </c>
      <c r="Q38" s="1">
        <v>0</v>
      </c>
      <c r="S38" s="1">
        <v>-1090182545</v>
      </c>
      <c r="U38" s="10">
        <f t="shared" si="1"/>
        <v>-0.12803483485408865</v>
      </c>
    </row>
    <row r="39" spans="1:21" x14ac:dyDescent="0.5">
      <c r="A39" s="2" t="s">
        <v>76</v>
      </c>
      <c r="C39" s="1">
        <v>0</v>
      </c>
      <c r="E39" s="1">
        <v>-3195072255</v>
      </c>
      <c r="G39" s="1">
        <v>0</v>
      </c>
      <c r="I39" s="1">
        <v>-3195072255</v>
      </c>
      <c r="K39" s="10">
        <f t="shared" si="0"/>
        <v>2.9748620797858567E-2</v>
      </c>
      <c r="M39" s="1">
        <v>0</v>
      </c>
      <c r="O39" s="1">
        <v>-3195072255</v>
      </c>
      <c r="Q39" s="1">
        <v>0</v>
      </c>
      <c r="S39" s="1">
        <v>-3195072255</v>
      </c>
      <c r="U39" s="10">
        <f t="shared" si="1"/>
        <v>-0.37524041307761502</v>
      </c>
    </row>
    <row r="40" spans="1:21" x14ac:dyDescent="0.5">
      <c r="A40" s="2" t="s">
        <v>35</v>
      </c>
      <c r="C40" s="1">
        <v>0</v>
      </c>
      <c r="E40" s="1">
        <v>-6879784264</v>
      </c>
      <c r="G40" s="1">
        <v>0</v>
      </c>
      <c r="I40" s="1">
        <v>-6879784264</v>
      </c>
      <c r="K40" s="10">
        <f t="shared" si="0"/>
        <v>6.4056170535902485E-2</v>
      </c>
      <c r="M40" s="1">
        <v>0</v>
      </c>
      <c r="O40" s="1">
        <v>-5804600372</v>
      </c>
      <c r="Q40" s="1">
        <v>0</v>
      </c>
      <c r="S40" s="1">
        <v>-5804600372</v>
      </c>
      <c r="U40" s="10">
        <f t="shared" si="1"/>
        <v>-0.68171248331902212</v>
      </c>
    </row>
    <row r="41" spans="1:21" x14ac:dyDescent="0.5">
      <c r="A41" s="2" t="s">
        <v>37</v>
      </c>
      <c r="C41" s="1">
        <v>0</v>
      </c>
      <c r="E41" s="1">
        <v>-13152198565</v>
      </c>
      <c r="G41" s="1">
        <v>0</v>
      </c>
      <c r="I41" s="1">
        <v>-13152198565</v>
      </c>
      <c r="K41" s="10">
        <f t="shared" si="0"/>
        <v>0.12245725183711835</v>
      </c>
      <c r="M41" s="1">
        <v>0</v>
      </c>
      <c r="O41" s="1">
        <v>-19420911267</v>
      </c>
      <c r="Q41" s="1">
        <v>0</v>
      </c>
      <c r="S41" s="1">
        <v>-19420911267</v>
      </c>
      <c r="U41" s="10">
        <f t="shared" si="1"/>
        <v>-2.280859456235611</v>
      </c>
    </row>
    <row r="42" spans="1:21" x14ac:dyDescent="0.5">
      <c r="A42" s="2" t="s">
        <v>53</v>
      </c>
      <c r="C42" s="1">
        <v>0</v>
      </c>
      <c r="E42" s="1">
        <v>63273393714</v>
      </c>
      <c r="G42" s="1">
        <v>0</v>
      </c>
      <c r="I42" s="1">
        <v>63273393714</v>
      </c>
      <c r="K42" s="10">
        <f t="shared" si="0"/>
        <v>-0.58912476650434753</v>
      </c>
      <c r="M42" s="1">
        <v>0</v>
      </c>
      <c r="O42" s="1">
        <v>158922603404</v>
      </c>
      <c r="Q42" s="1">
        <v>0</v>
      </c>
      <c r="S42" s="1">
        <v>158922603404</v>
      </c>
      <c r="U42" s="10">
        <f t="shared" si="1"/>
        <v>18.664424022137474</v>
      </c>
    </row>
    <row r="43" spans="1:21" x14ac:dyDescent="0.5">
      <c r="A43" s="2" t="s">
        <v>23</v>
      </c>
      <c r="C43" s="1">
        <v>0</v>
      </c>
      <c r="E43" s="1">
        <v>-118227477</v>
      </c>
      <c r="G43" s="1">
        <v>0</v>
      </c>
      <c r="I43" s="1">
        <v>-118227477</v>
      </c>
      <c r="K43" s="10">
        <f t="shared" si="0"/>
        <v>1.1007902483759465E-3</v>
      </c>
      <c r="M43" s="1">
        <v>0</v>
      </c>
      <c r="O43" s="1">
        <v>161913818</v>
      </c>
      <c r="Q43" s="1">
        <v>0</v>
      </c>
      <c r="S43" s="1">
        <v>161913818</v>
      </c>
      <c r="U43" s="10">
        <f t="shared" si="1"/>
        <v>1.9015722681768828E-2</v>
      </c>
    </row>
    <row r="44" spans="1:21" x14ac:dyDescent="0.5">
      <c r="A44" s="2" t="s">
        <v>60</v>
      </c>
      <c r="C44" s="1">
        <v>0</v>
      </c>
      <c r="E44" s="1">
        <v>-6573807482</v>
      </c>
      <c r="G44" s="1">
        <v>0</v>
      </c>
      <c r="I44" s="1">
        <v>-6573807482</v>
      </c>
      <c r="K44" s="10">
        <f t="shared" si="0"/>
        <v>6.1207287464033727E-2</v>
      </c>
      <c r="M44" s="1">
        <v>0</v>
      </c>
      <c r="O44" s="1">
        <v>-2900630265</v>
      </c>
      <c r="Q44" s="1">
        <v>0</v>
      </c>
      <c r="S44" s="1">
        <v>-2900630265</v>
      </c>
      <c r="U44" s="10">
        <f t="shared" si="1"/>
        <v>-0.34066012032145165</v>
      </c>
    </row>
    <row r="45" spans="1:21" x14ac:dyDescent="0.5">
      <c r="A45" s="2" t="s">
        <v>68</v>
      </c>
      <c r="C45" s="1">
        <v>0</v>
      </c>
      <c r="E45" s="1">
        <v>-1267661631</v>
      </c>
      <c r="G45" s="1">
        <v>0</v>
      </c>
      <c r="I45" s="1">
        <v>-1267661631</v>
      </c>
      <c r="K45" s="10">
        <f t="shared" si="0"/>
        <v>1.1802920920363948E-2</v>
      </c>
      <c r="M45" s="1">
        <v>0</v>
      </c>
      <c r="O45" s="1">
        <v>-1415347949</v>
      </c>
      <c r="Q45" s="1">
        <v>0</v>
      </c>
      <c r="S45" s="1">
        <v>-1415347949</v>
      </c>
      <c r="U45" s="10">
        <f t="shared" si="1"/>
        <v>-0.16622339235057931</v>
      </c>
    </row>
    <row r="46" spans="1:21" x14ac:dyDescent="0.5">
      <c r="A46" s="2" t="s">
        <v>51</v>
      </c>
      <c r="C46" s="1">
        <v>0</v>
      </c>
      <c r="E46" s="1">
        <v>-2822677344</v>
      </c>
      <c r="G46" s="1">
        <v>0</v>
      </c>
      <c r="I46" s="1">
        <v>-2822677344</v>
      </c>
      <c r="K46" s="10">
        <f t="shared" si="0"/>
        <v>2.628133301522553E-2</v>
      </c>
      <c r="M46" s="1">
        <v>0</v>
      </c>
      <c r="O46" s="1">
        <v>-1354327813</v>
      </c>
      <c r="Q46" s="1">
        <v>0</v>
      </c>
      <c r="S46" s="1">
        <v>-1354327813</v>
      </c>
      <c r="U46" s="10">
        <f t="shared" si="1"/>
        <v>-0.15905697506444122</v>
      </c>
    </row>
    <row r="47" spans="1:21" x14ac:dyDescent="0.5">
      <c r="A47" s="2" t="s">
        <v>55</v>
      </c>
      <c r="C47" s="1">
        <v>0</v>
      </c>
      <c r="E47" s="1">
        <v>-3230007417</v>
      </c>
      <c r="G47" s="1">
        <v>0</v>
      </c>
      <c r="I47" s="1">
        <v>-3230007417</v>
      </c>
      <c r="K47" s="10">
        <f t="shared" si="0"/>
        <v>3.0073894470534792E-2</v>
      </c>
      <c r="M47" s="1">
        <v>0</v>
      </c>
      <c r="O47" s="1">
        <v>-3616055152</v>
      </c>
      <c r="Q47" s="1">
        <v>0</v>
      </c>
      <c r="S47" s="1">
        <v>-3616055152</v>
      </c>
      <c r="U47" s="10">
        <f t="shared" si="1"/>
        <v>-0.42468211065477701</v>
      </c>
    </row>
    <row r="48" spans="1:21" x14ac:dyDescent="0.5">
      <c r="A48" s="2" t="s">
        <v>15</v>
      </c>
      <c r="C48" s="1">
        <v>0</v>
      </c>
      <c r="E48" s="1">
        <v>-11807703257</v>
      </c>
      <c r="G48" s="1">
        <v>0</v>
      </c>
      <c r="I48" s="1">
        <v>-11807703257</v>
      </c>
      <c r="K48" s="10">
        <f t="shared" si="0"/>
        <v>0.10993894931059471</v>
      </c>
      <c r="M48" s="1">
        <v>0</v>
      </c>
      <c r="O48" s="1">
        <v>-22233616915</v>
      </c>
      <c r="Q48" s="1">
        <v>0</v>
      </c>
      <c r="S48" s="1">
        <v>-22233616915</v>
      </c>
      <c r="U48" s="10">
        <f t="shared" si="1"/>
        <v>-2.6111934033222823</v>
      </c>
    </row>
    <row r="49" spans="1:21" x14ac:dyDescent="0.5">
      <c r="A49" s="2" t="s">
        <v>57</v>
      </c>
      <c r="C49" s="1">
        <v>0</v>
      </c>
      <c r="E49" s="1">
        <v>-1317116250</v>
      </c>
      <c r="G49" s="1">
        <v>0</v>
      </c>
      <c r="I49" s="1">
        <v>-1317116250</v>
      </c>
      <c r="K49" s="10">
        <f t="shared" si="0"/>
        <v>1.2263382089913797E-2</v>
      </c>
      <c r="M49" s="1">
        <v>0</v>
      </c>
      <c r="O49" s="1">
        <v>-2213030811</v>
      </c>
      <c r="Q49" s="1">
        <v>0</v>
      </c>
      <c r="S49" s="1">
        <v>-2213030811</v>
      </c>
      <c r="U49" s="10">
        <f t="shared" si="1"/>
        <v>-0.25990604574704035</v>
      </c>
    </row>
    <row r="50" spans="1:21" x14ac:dyDescent="0.5">
      <c r="A50" s="2" t="s">
        <v>91</v>
      </c>
      <c r="C50" s="6">
        <f>SUM(C8:C49)</f>
        <v>0</v>
      </c>
      <c r="E50" s="6">
        <f>SUM(E8:E49)</f>
        <v>-115707477566</v>
      </c>
      <c r="G50" s="6">
        <f>SUM(G8:G49)</f>
        <v>8305111698</v>
      </c>
      <c r="I50" s="6">
        <f>SUM(I8:I49)</f>
        <v>-107402365868</v>
      </c>
      <c r="K50" s="11">
        <f>SUM(K8:K49)</f>
        <v>0.99999999999999956</v>
      </c>
      <c r="M50" s="6">
        <f>SUM(M8:M49)</f>
        <v>12056275000</v>
      </c>
      <c r="O50" s="6">
        <f>SUM(O8:O49)</f>
        <v>-18679773477</v>
      </c>
      <c r="Q50" s="6">
        <f>SUM(Q8:Q49)</f>
        <v>15138232348</v>
      </c>
      <c r="S50" s="6">
        <f>SUM(S8:S49)</f>
        <v>8514733871</v>
      </c>
      <c r="U50" s="11">
        <f>SUM(U8:U49)</f>
        <v>1.0000000000000018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2024-03-30T13:05:07Z</dcterms:created>
  <dcterms:modified xsi:type="dcterms:W3CDTF">2024-03-30T13:05:07Z</dcterms:modified>
</cp:coreProperties>
</file>